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9440" windowHeight="4245" activeTab="1"/>
  </bookViews>
  <sheets>
    <sheet name=" Senioren Ü35 Teams" sheetId="1" r:id="rId1"/>
    <sheet name="Senioren Ü35 Spielplan" sheetId="2" r:id="rId2"/>
    <sheet name="Anleitung" sheetId="3" r:id="rId3"/>
  </sheets>
  <definedNames>
    <definedName name="_xlnm.Print_Area" localSheetId="0">' Senioren Ü35 Teams'!$A:$Y</definedName>
    <definedName name="_xlnm.Print_Area" localSheetId="1">'Senioren Ü35 Spielplan'!$A:$S</definedName>
  </definedNames>
  <calcPr fullCalcOnLoad="1"/>
</workbook>
</file>

<file path=xl/sharedStrings.xml><?xml version="1.0" encoding="utf-8"?>
<sst xmlns="http://schemas.openxmlformats.org/spreadsheetml/2006/main" count="445" uniqueCount="89">
  <si>
    <t>Gruppe A1</t>
  </si>
  <si>
    <t>Gruppe A2</t>
  </si>
  <si>
    <t xml:space="preserve">Nr. </t>
  </si>
  <si>
    <t>Mannschaft</t>
  </si>
  <si>
    <t>Punkte</t>
  </si>
  <si>
    <t>Sätze</t>
  </si>
  <si>
    <t>Bälle</t>
  </si>
  <si>
    <t>:</t>
  </si>
  <si>
    <t>Platz</t>
  </si>
  <si>
    <t>Gruppe B1</t>
  </si>
  <si>
    <t>Gruppe B2</t>
  </si>
  <si>
    <t>Pool A</t>
  </si>
  <si>
    <t>Pool B</t>
  </si>
  <si>
    <t>Feld 1</t>
  </si>
  <si>
    <t>Gruppe</t>
  </si>
  <si>
    <t>Schiedsgericht</t>
  </si>
  <si>
    <t>Begegnung</t>
  </si>
  <si>
    <t>Ergebnis</t>
  </si>
  <si>
    <t>Satz 1</t>
  </si>
  <si>
    <t>Satz 2</t>
  </si>
  <si>
    <t>Satz 3</t>
  </si>
  <si>
    <t>Uhrzeit</t>
  </si>
  <si>
    <t>Z1</t>
  </si>
  <si>
    <t>Z2</t>
  </si>
  <si>
    <t>für die Vorrunde sind die Eintragungen der Mannschaften und Schiedsrichter verknüpft.</t>
  </si>
  <si>
    <t>Ergebnisse (Sätze + Ballpunkte) werden in die Tabelle Üxx-y-Teams übernommen</t>
  </si>
  <si>
    <t>Punkte/Platzierung muss manuell gepflegt werden</t>
  </si>
  <si>
    <t>Z4</t>
  </si>
  <si>
    <t>Z5</t>
  </si>
  <si>
    <t>Z3</t>
  </si>
  <si>
    <t>Z6</t>
  </si>
  <si>
    <t>Vorrunde (1. Tag)</t>
  </si>
  <si>
    <t>Zwischenrunde (1. Tag)</t>
  </si>
  <si>
    <t>Halbfinalrunde (2. Tag)</t>
  </si>
  <si>
    <t>Finalrunde/Platzierungspiele (2. Tag)</t>
  </si>
  <si>
    <t>H1</t>
  </si>
  <si>
    <t>H2</t>
  </si>
  <si>
    <t>Platz 11</t>
  </si>
  <si>
    <t>H3</t>
  </si>
  <si>
    <t>H4</t>
  </si>
  <si>
    <t>Platz 9</t>
  </si>
  <si>
    <t>Platz 7</t>
  </si>
  <si>
    <t>Platz 3</t>
  </si>
  <si>
    <t>Platz 5</t>
  </si>
  <si>
    <t>Finale</t>
  </si>
  <si>
    <t>Endplatzierung</t>
  </si>
  <si>
    <t>S.Platz 5</t>
  </si>
  <si>
    <t>V.Platz 7</t>
  </si>
  <si>
    <t>V4</t>
  </si>
  <si>
    <t>V1</t>
  </si>
  <si>
    <t>V7</t>
  </si>
  <si>
    <t>V10</t>
  </si>
  <si>
    <t>V2</t>
  </si>
  <si>
    <t>V5</t>
  </si>
  <si>
    <t>V8</t>
  </si>
  <si>
    <t>V11</t>
  </si>
  <si>
    <t>V3</t>
  </si>
  <si>
    <t>V6</t>
  </si>
  <si>
    <t>V9</t>
  </si>
  <si>
    <t>V12</t>
  </si>
  <si>
    <t>Feld 6</t>
  </si>
  <si>
    <t>Feld 5</t>
  </si>
  <si>
    <t>TSV Schmiden</t>
  </si>
  <si>
    <t>TSV Friedberg</t>
  </si>
  <si>
    <t>SVC Nordhausen</t>
  </si>
  <si>
    <t>TuB Bocholt</t>
  </si>
  <si>
    <t>MTV 48 Hildesheim</t>
  </si>
  <si>
    <t>TSG Elgershausen</t>
  </si>
  <si>
    <t>TuS Durmersheim</t>
  </si>
  <si>
    <t>Oststeinbeker SV</t>
  </si>
  <si>
    <t>TB Regenstauf</t>
  </si>
  <si>
    <t>VV Humann Essen</t>
  </si>
  <si>
    <t>MTV 1862 Wittenberg</t>
  </si>
  <si>
    <t>VSG Hannover</t>
  </si>
  <si>
    <t>Nach der Vorrunde müssen die Mannschaften und Schiedsgerichte manuell lt. Vorgabe im  Spielplan eingetragen werden</t>
  </si>
  <si>
    <t>ca. 14:00</t>
  </si>
  <si>
    <t>Finale Sporthallen am Kuhberg Feld 1</t>
  </si>
  <si>
    <t>Schmiden</t>
  </si>
  <si>
    <t>Hildesheim</t>
  </si>
  <si>
    <t>Essen</t>
  </si>
  <si>
    <t>Elgershausen</t>
  </si>
  <si>
    <t>Friedberg</t>
  </si>
  <si>
    <t>Hannover</t>
  </si>
  <si>
    <t>Nordhausen</t>
  </si>
  <si>
    <t>Bocholt</t>
  </si>
  <si>
    <t>Wittenberg</t>
  </si>
  <si>
    <t>Oststeinbek</t>
  </si>
  <si>
    <t>Durmersheim</t>
  </si>
  <si>
    <t>Regenstauf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</si>
</sst>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2" fillId="0" borderId="12" xfId="0" applyNumberFormat="1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0" fontId="7" fillId="2" borderId="3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20" fontId="7" fillId="2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1762125</xdr:colOff>
      <xdr:row>21</xdr:row>
      <xdr:rowOff>133350</xdr:rowOff>
    </xdr:from>
    <xdr:to>
      <xdr:col>24</xdr:col>
      <xdr:colOff>419100</xdr:colOff>
      <xdr:row>34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31491"/>
        <a:stretch>
          <a:fillRect/>
        </a:stretch>
      </xdr:blipFill>
      <xdr:spPr>
        <a:xfrm>
          <a:off x="7715250" y="4848225"/>
          <a:ext cx="31718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A1">
      <selection activeCell="P36" sqref="P36"/>
    </sheetView>
  </sheetViews>
  <sheetFormatPr defaultColWidth="11.421875" defaultRowHeight="12.75"/>
  <cols>
    <col min="1" max="1" width="4.421875" style="0" customWidth="1"/>
    <col min="2" max="2" width="30.7109375" style="0" customWidth="1"/>
    <col min="3" max="3" width="4.7109375" style="1" customWidth="1"/>
    <col min="4" max="4" width="1.57421875" style="0" bestFit="1" customWidth="1"/>
    <col min="5" max="6" width="4.7109375" style="1" customWidth="1"/>
    <col min="7" max="7" width="1.57421875" style="0" bestFit="1" customWidth="1"/>
    <col min="8" max="8" width="4.7109375" style="1" customWidth="1"/>
    <col min="9" max="9" width="6.7109375" style="1" customWidth="1"/>
    <col min="10" max="10" width="1.57421875" style="0" bestFit="1" customWidth="1"/>
    <col min="11" max="11" width="6.7109375" style="1" customWidth="1"/>
    <col min="12" max="12" width="6.7109375" style="0" customWidth="1"/>
    <col min="13" max="13" width="6.00390625" style="0" customWidth="1"/>
    <col min="14" max="14" width="4.421875" style="0" customWidth="1"/>
    <col min="15" max="15" width="30.7109375" style="0" customWidth="1"/>
    <col min="16" max="16" width="4.7109375" style="1" customWidth="1"/>
    <col min="17" max="17" width="1.57421875" style="0" bestFit="1" customWidth="1"/>
    <col min="18" max="19" width="4.7109375" style="1" customWidth="1"/>
    <col min="20" max="20" width="1.57421875" style="0" bestFit="1" customWidth="1"/>
    <col min="21" max="21" width="4.7109375" style="1" customWidth="1"/>
    <col min="22" max="22" width="6.7109375" style="1" customWidth="1"/>
    <col min="23" max="23" width="1.57421875" style="0" bestFit="1" customWidth="1"/>
    <col min="24" max="24" width="6.7109375" style="1" customWidth="1"/>
    <col min="25" max="25" width="6.7109375" style="0" customWidth="1"/>
    <col min="26" max="26" width="2.7109375" style="0" customWidth="1"/>
  </cols>
  <sheetData>
    <row r="1" spans="1:25" ht="27" customHeight="1" thickBot="1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ht="13.5" thickBot="1"/>
    <row r="3" spans="1:25" ht="18.75" thickBot="1">
      <c r="A3" s="23"/>
      <c r="B3" s="27" t="s">
        <v>0</v>
      </c>
      <c r="C3" s="25"/>
      <c r="D3" s="24"/>
      <c r="E3" s="25"/>
      <c r="F3" s="25"/>
      <c r="G3" s="24"/>
      <c r="H3" s="25"/>
      <c r="I3" s="25"/>
      <c r="J3" s="24"/>
      <c r="K3" s="25"/>
      <c r="L3" s="26"/>
      <c r="N3" s="23"/>
      <c r="O3" s="27" t="s">
        <v>1</v>
      </c>
      <c r="P3" s="25"/>
      <c r="Q3" s="24"/>
      <c r="R3" s="25"/>
      <c r="S3" s="25"/>
      <c r="T3" s="24"/>
      <c r="U3" s="25"/>
      <c r="V3" s="25"/>
      <c r="W3" s="24"/>
      <c r="X3" s="25"/>
      <c r="Y3" s="26"/>
    </row>
    <row r="4" spans="1:25" ht="18.75" thickBot="1">
      <c r="A4" s="2" t="s">
        <v>2</v>
      </c>
      <c r="B4" s="3" t="s">
        <v>3</v>
      </c>
      <c r="C4" s="76" t="s">
        <v>4</v>
      </c>
      <c r="D4" s="77"/>
      <c r="E4" s="78"/>
      <c r="F4" s="76" t="s">
        <v>5</v>
      </c>
      <c r="G4" s="77"/>
      <c r="H4" s="78"/>
      <c r="I4" s="76" t="s">
        <v>6</v>
      </c>
      <c r="J4" s="77"/>
      <c r="K4" s="78"/>
      <c r="L4" s="6" t="s">
        <v>8</v>
      </c>
      <c r="M4" s="1"/>
      <c r="N4" s="2" t="s">
        <v>2</v>
      </c>
      <c r="O4" s="3" t="s">
        <v>3</v>
      </c>
      <c r="P4" s="76" t="s">
        <v>4</v>
      </c>
      <c r="Q4" s="77"/>
      <c r="R4" s="78"/>
      <c r="S4" s="76" t="s">
        <v>5</v>
      </c>
      <c r="T4" s="77"/>
      <c r="U4" s="78"/>
      <c r="V4" s="76" t="s">
        <v>6</v>
      </c>
      <c r="W4" s="77"/>
      <c r="X4" s="78"/>
      <c r="Y4" s="6" t="s">
        <v>8</v>
      </c>
    </row>
    <row r="5" spans="1:25" ht="18">
      <c r="A5" s="7">
        <v>1</v>
      </c>
      <c r="B5" s="8" t="s">
        <v>62</v>
      </c>
      <c r="C5" s="16"/>
      <c r="D5" s="20" t="s">
        <v>7</v>
      </c>
      <c r="E5" s="18"/>
      <c r="F5" s="16">
        <f>'Senioren Ü35 Spielplan'!H6+'Senioren Ü35 Spielplan'!J9</f>
        <v>4</v>
      </c>
      <c r="G5" s="20" t="s">
        <v>7</v>
      </c>
      <c r="H5" s="18">
        <f>'Senioren Ü35 Spielplan'!J6+'Senioren Ü35 Spielplan'!H9</f>
        <v>1</v>
      </c>
      <c r="I5" s="16">
        <f>'Senioren Ü35 Spielplan'!T6+'Senioren Ü35 Spielplan'!V9</f>
        <v>110</v>
      </c>
      <c r="J5" s="20" t="s">
        <v>7</v>
      </c>
      <c r="K5" s="18">
        <f>'Senioren Ü35 Spielplan'!V6+'Senioren Ü35 Spielplan'!T9</f>
        <v>87</v>
      </c>
      <c r="L5" s="10"/>
      <c r="N5" s="7">
        <v>1</v>
      </c>
      <c r="O5" s="8" t="s">
        <v>65</v>
      </c>
      <c r="P5" s="16"/>
      <c r="Q5" s="20" t="s">
        <v>7</v>
      </c>
      <c r="R5" s="18"/>
      <c r="S5" s="16">
        <f>'Senioren Ü35 Spielplan'!J69+'Senioren Ü35 Spielplan'!H38</f>
        <v>1</v>
      </c>
      <c r="T5" s="20" t="s">
        <v>7</v>
      </c>
      <c r="U5" s="18">
        <f>'Senioren Ü35 Spielplan'!J38+'Senioren Ü35 Spielplan'!H69</f>
        <v>4</v>
      </c>
      <c r="V5" s="16">
        <f>'Senioren Ü35 Spielplan'!V69+'Senioren Ü35 Spielplan'!T38</f>
        <v>92</v>
      </c>
      <c r="W5" s="20" t="s">
        <v>7</v>
      </c>
      <c r="X5" s="18">
        <f>'Senioren Ü35 Spielplan'!K9+'Senioren Ü35 Spielplan'!N9+'Senioren Ü35 Spielplan'!Q9+'Senioren Ü35 Spielplan'!M38+'Senioren Ü35 Spielplan'!P38+'Senioren Ü35 Spielplan'!S38</f>
        <v>83</v>
      </c>
      <c r="Y5" s="10"/>
    </row>
    <row r="6" spans="1:25" ht="18">
      <c r="A6" s="7">
        <v>2</v>
      </c>
      <c r="B6" s="8" t="s">
        <v>63</v>
      </c>
      <c r="C6" s="16"/>
      <c r="D6" s="20" t="s">
        <v>7</v>
      </c>
      <c r="E6" s="18"/>
      <c r="F6" s="16">
        <f>'Senioren Ü35 Spielplan'!J6+'Senioren Ü35 Spielplan'!H8</f>
        <v>3</v>
      </c>
      <c r="G6" s="20" t="s">
        <v>7</v>
      </c>
      <c r="H6" s="18">
        <f>'Senioren Ü35 Spielplan'!H6+'Senioren Ü35 Spielplan'!J8</f>
        <v>2</v>
      </c>
      <c r="I6" s="16">
        <f>'Senioren Ü35 Spielplan'!V6+'Senioren Ü35 Spielplan'!T8</f>
        <v>104</v>
      </c>
      <c r="J6" s="20" t="s">
        <v>7</v>
      </c>
      <c r="K6" s="18">
        <f>'Senioren Ü35 Spielplan'!K6+'Senioren Ü35 Spielplan'!N6+'Senioren Ü35 Spielplan'!Q6+'Senioren Ü35 Spielplan'!M7+'Senioren Ü35 Spielplan'!P7+'Senioren Ü35 Spielplan'!S7</f>
        <v>91</v>
      </c>
      <c r="L6" s="10"/>
      <c r="N6" s="7">
        <v>2</v>
      </c>
      <c r="O6" s="8" t="s">
        <v>66</v>
      </c>
      <c r="P6" s="16"/>
      <c r="Q6" s="20" t="s">
        <v>7</v>
      </c>
      <c r="R6" s="18"/>
      <c r="S6" s="16">
        <f>'Senioren Ü35 Spielplan'!H39+'Senioren Ü35 Spielplan'!J38</f>
        <v>2</v>
      </c>
      <c r="T6" s="20" t="s">
        <v>7</v>
      </c>
      <c r="U6" s="18">
        <f>'Senioren Ü35 Spielplan'!H38+'Senioren Ü35 Spielplan'!J39</f>
        <v>2</v>
      </c>
      <c r="V6" s="16">
        <f>'Senioren Ü35 Spielplan'!V38+'Senioren Ü35 Spielplan'!T39</f>
        <v>96</v>
      </c>
      <c r="W6" s="20" t="s">
        <v>7</v>
      </c>
      <c r="X6" s="18">
        <f>'Senioren Ü35 Spielplan'!T38+'Senioren Ü35 Spielplan'!V39</f>
        <v>90</v>
      </c>
      <c r="Y6" s="10"/>
    </row>
    <row r="7" spans="1:25" ht="18.75" thickBot="1">
      <c r="A7" s="11">
        <v>3</v>
      </c>
      <c r="B7" s="12" t="s">
        <v>64</v>
      </c>
      <c r="C7" s="17"/>
      <c r="D7" s="21" t="s">
        <v>7</v>
      </c>
      <c r="E7" s="19"/>
      <c r="F7" s="17">
        <f>'Senioren Ü35 Spielplan'!J7+'Senioren Ü35 Spielplan'!H8</f>
        <v>2</v>
      </c>
      <c r="G7" s="21" t="s">
        <v>7</v>
      </c>
      <c r="H7" s="19">
        <f>'Senioren Ü35 Spielplan'!H7+'Senioren Ü35 Spielplan'!J8</f>
        <v>2</v>
      </c>
      <c r="I7" s="17">
        <f>'Senioren Ü35 Spielplan'!V6+'Senioren Ü35 Spielplan'!T9</f>
        <v>87</v>
      </c>
      <c r="J7" s="21" t="s">
        <v>7</v>
      </c>
      <c r="K7" s="19">
        <f>'Senioren Ü35 Spielplan'!K7+'Senioren Ü35 Spielplan'!N7+'Senioren Ü35 Spielplan'!Q7+'Senioren Ü35 Spielplan'!M8+'Senioren Ü35 Spielplan'!P8+'Senioren Ü35 Spielplan'!S8</f>
        <v>85</v>
      </c>
      <c r="L7" s="14"/>
      <c r="N7" s="11">
        <v>3</v>
      </c>
      <c r="O7" s="12" t="s">
        <v>67</v>
      </c>
      <c r="P7" s="17"/>
      <c r="Q7" s="21" t="s">
        <v>7</v>
      </c>
      <c r="R7" s="19"/>
      <c r="S7" s="17">
        <f>'Senioren Ü35 Spielplan'!J39+'Senioren Ü35 Spielplan'!H69</f>
        <v>4</v>
      </c>
      <c r="T7" s="21" t="s">
        <v>7</v>
      </c>
      <c r="U7" s="19">
        <f>'Senioren Ü35 Spielplan'!J69+'Senioren Ü35 Spielplan'!H39</f>
        <v>1</v>
      </c>
      <c r="V7" s="17">
        <f>'Senioren Ü35 Spielplan'!V39+'Senioren Ü35 Spielplan'!T69</f>
        <v>109</v>
      </c>
      <c r="W7" s="21" t="s">
        <v>7</v>
      </c>
      <c r="X7" s="19">
        <f>'Senioren Ü35 Spielplan'!V69+'Senioren Ü35 Spielplan'!T39</f>
        <v>99</v>
      </c>
      <c r="Y7" s="14"/>
    </row>
    <row r="8" spans="3:24" ht="12.75">
      <c r="C8" s="1">
        <f>SUM(C5:C7)</f>
        <v>0</v>
      </c>
      <c r="D8" s="55" t="s">
        <v>7</v>
      </c>
      <c r="E8" s="1">
        <f>SUM(E5:E7)</f>
        <v>0</v>
      </c>
      <c r="F8" s="1">
        <f>SUM(F5:F7)</f>
        <v>9</v>
      </c>
      <c r="G8" s="55" t="s">
        <v>7</v>
      </c>
      <c r="H8" s="1">
        <f>SUM(H5:H7)</f>
        <v>5</v>
      </c>
      <c r="I8" s="1">
        <f>SUM(I5:I7)</f>
        <v>301</v>
      </c>
      <c r="J8" s="55" t="s">
        <v>7</v>
      </c>
      <c r="K8" s="1">
        <f>SUM(K5:K7)</f>
        <v>263</v>
      </c>
      <c r="P8" s="1">
        <f>SUM(P5:P7)</f>
        <v>0</v>
      </c>
      <c r="Q8" s="55" t="s">
        <v>7</v>
      </c>
      <c r="R8" s="1">
        <f>SUM(R5:R7)</f>
        <v>0</v>
      </c>
      <c r="S8" s="1">
        <f>SUM(S5:S7)</f>
        <v>7</v>
      </c>
      <c r="T8" s="55" t="s">
        <v>7</v>
      </c>
      <c r="U8" s="1">
        <f>SUM(U5:U7)</f>
        <v>7</v>
      </c>
      <c r="V8" s="1">
        <f>SUM(V5:V7)</f>
        <v>297</v>
      </c>
      <c r="W8" s="55" t="s">
        <v>7</v>
      </c>
      <c r="X8" s="1">
        <f>SUM(X5:X7)</f>
        <v>272</v>
      </c>
    </row>
    <row r="9" ht="13.5" thickBot="1"/>
    <row r="10" spans="1:25" ht="27" customHeight="1" thickBot="1">
      <c r="A10" s="68" t="s">
        <v>12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</row>
    <row r="11" ht="13.5" thickBot="1"/>
    <row r="12" spans="1:25" ht="18.75" thickBot="1">
      <c r="A12" s="23"/>
      <c r="B12" s="27" t="s">
        <v>9</v>
      </c>
      <c r="C12" s="25"/>
      <c r="D12" s="24"/>
      <c r="E12" s="25"/>
      <c r="F12" s="25"/>
      <c r="G12" s="24"/>
      <c r="H12" s="25"/>
      <c r="I12" s="25"/>
      <c r="J12" s="24"/>
      <c r="K12" s="25"/>
      <c r="L12" s="26"/>
      <c r="N12" s="23"/>
      <c r="O12" s="27" t="s">
        <v>10</v>
      </c>
      <c r="P12" s="25"/>
      <c r="Q12" s="24"/>
      <c r="R12" s="25"/>
      <c r="S12" s="25"/>
      <c r="T12" s="24"/>
      <c r="U12" s="25"/>
      <c r="V12" s="25"/>
      <c r="W12" s="24"/>
      <c r="X12" s="25"/>
      <c r="Y12" s="26"/>
    </row>
    <row r="13" spans="1:25" ht="18.75" thickBot="1">
      <c r="A13" s="2" t="s">
        <v>2</v>
      </c>
      <c r="B13" s="3" t="s">
        <v>3</v>
      </c>
      <c r="C13" s="76" t="s">
        <v>4</v>
      </c>
      <c r="D13" s="77"/>
      <c r="E13" s="78"/>
      <c r="F13" s="76" t="s">
        <v>5</v>
      </c>
      <c r="G13" s="77"/>
      <c r="H13" s="78"/>
      <c r="I13" s="76" t="s">
        <v>6</v>
      </c>
      <c r="J13" s="77"/>
      <c r="K13" s="78"/>
      <c r="L13" s="6" t="s">
        <v>8</v>
      </c>
      <c r="N13" s="2" t="s">
        <v>2</v>
      </c>
      <c r="O13" s="3" t="s">
        <v>3</v>
      </c>
      <c r="P13" s="76" t="s">
        <v>4</v>
      </c>
      <c r="Q13" s="77"/>
      <c r="R13" s="78"/>
      <c r="S13" s="76" t="s">
        <v>5</v>
      </c>
      <c r="T13" s="77"/>
      <c r="U13" s="78"/>
      <c r="V13" s="76" t="s">
        <v>6</v>
      </c>
      <c r="W13" s="77"/>
      <c r="X13" s="78"/>
      <c r="Y13" s="6" t="s">
        <v>8</v>
      </c>
    </row>
    <row r="14" spans="1:25" ht="18">
      <c r="A14" s="7">
        <v>1</v>
      </c>
      <c r="B14" s="8" t="s">
        <v>68</v>
      </c>
      <c r="C14" s="16"/>
      <c r="D14" s="20" t="s">
        <v>7</v>
      </c>
      <c r="E14" s="18"/>
      <c r="F14" s="16">
        <f>'Senioren Ü35 Spielplan'!H66+'Senioren Ü35 Spielplan'!J68</f>
        <v>1</v>
      </c>
      <c r="G14" s="20" t="s">
        <v>7</v>
      </c>
      <c r="H14" s="18">
        <f>'Senioren Ü35 Spielplan'!J66+'Senioren Ü35 Spielplan'!H68</f>
        <v>4</v>
      </c>
      <c r="I14" s="16">
        <f>'Senioren Ü35 Spielplan'!T66+'Senioren Ü35 Spielplan'!V68</f>
        <v>103</v>
      </c>
      <c r="J14" s="20" t="s">
        <v>7</v>
      </c>
      <c r="K14" s="18">
        <f>'Senioren Ü35 Spielplan'!V66+'Senioren Ü35 Spielplan'!T68</f>
        <v>113</v>
      </c>
      <c r="L14" s="10"/>
      <c r="N14" s="7">
        <v>1</v>
      </c>
      <c r="O14" s="8" t="s">
        <v>71</v>
      </c>
      <c r="P14" s="16"/>
      <c r="Q14" s="20" t="s">
        <v>7</v>
      </c>
      <c r="R14" s="18"/>
      <c r="S14" s="16">
        <f>'Senioren Ü35 Spielplan'!H7+'Senioren Ü35 Spielplan'!J41</f>
        <v>4</v>
      </c>
      <c r="T14" s="20" t="s">
        <v>7</v>
      </c>
      <c r="U14" s="18">
        <f>'Senioren Ü35 Spielplan'!J41+'Senioren Ü35 Spielplan'!J7</f>
        <v>2</v>
      </c>
      <c r="V14" s="16">
        <f>'Senioren Ü35 Spielplan'!K67+'Senioren Ü35 Spielplan'!N67+'Senioren Ü35 Spielplan'!Q67+'Senioren Ü35 Spielplan'!M69+'Senioren Ü35 Spielplan'!P69+'Senioren Ü35 Spielplan'!S69</f>
        <v>103</v>
      </c>
      <c r="W14" s="20" t="s">
        <v>7</v>
      </c>
      <c r="X14" s="18">
        <f>'Senioren Ü35 Spielplan'!M67+'Senioren Ü35 Spielplan'!P67+'Senioren Ü35 Spielplan'!S67+'Senioren Ü35 Spielplan'!K69+'Senioren Ü35 Spielplan'!N69+'Senioren Ü35 Spielplan'!Q69</f>
        <v>93</v>
      </c>
      <c r="Y14" s="10"/>
    </row>
    <row r="15" spans="1:25" ht="18">
      <c r="A15" s="7">
        <v>2</v>
      </c>
      <c r="B15" s="8" t="s">
        <v>69</v>
      </c>
      <c r="C15" s="16"/>
      <c r="D15" s="20" t="s">
        <v>7</v>
      </c>
      <c r="E15" s="18"/>
      <c r="F15" s="16">
        <f>'Senioren Ü35 Spielplan'!J66+'Senioren Ü35 Spielplan'!H67</f>
        <v>4</v>
      </c>
      <c r="G15" s="20" t="s">
        <v>7</v>
      </c>
      <c r="H15" s="18">
        <f>'Senioren Ü35 Spielplan'!J67+'Senioren Ü35 Spielplan'!H66</f>
        <v>0</v>
      </c>
      <c r="I15" s="16">
        <f>'Senioren Ü35 Spielplan'!V66+'Senioren Ü35 Spielplan'!T67</f>
        <v>100</v>
      </c>
      <c r="J15" s="20" t="s">
        <v>7</v>
      </c>
      <c r="K15" s="18">
        <f>'Senioren Ü35 Spielplan'!T66+'Senioren Ü35 Spielplan'!V67</f>
        <v>74</v>
      </c>
      <c r="L15" s="10"/>
      <c r="N15" s="7">
        <v>2</v>
      </c>
      <c r="O15" s="8" t="s">
        <v>72</v>
      </c>
      <c r="P15" s="16"/>
      <c r="Q15" s="20" t="s">
        <v>7</v>
      </c>
      <c r="R15" s="18"/>
      <c r="S15" s="16">
        <f>'Senioren Ü35 Spielplan'!J7+'Senioren Ü35 Spielplan'!H40</f>
        <v>1</v>
      </c>
      <c r="T15" s="20" t="s">
        <v>7</v>
      </c>
      <c r="U15" s="18">
        <f>'Senioren Ü35 Spielplan'!J40+'Senioren Ü35 Spielplan'!H7</f>
        <v>4</v>
      </c>
      <c r="V15" s="16">
        <f>'Senioren Ü35 Spielplan'!V7+'Senioren Ü35 Spielplan'!T40</f>
        <v>82</v>
      </c>
      <c r="W15" s="20" t="s">
        <v>7</v>
      </c>
      <c r="X15" s="18">
        <f>'Senioren Ü35 Spielplan'!V40+'Senioren Ü35 Spielplan'!T7</f>
        <v>110</v>
      </c>
      <c r="Y15" s="10"/>
    </row>
    <row r="16" spans="1:25" ht="18.75" thickBot="1">
      <c r="A16" s="11">
        <v>3</v>
      </c>
      <c r="B16" s="12" t="s">
        <v>70</v>
      </c>
      <c r="C16" s="17"/>
      <c r="D16" s="21" t="s">
        <v>7</v>
      </c>
      <c r="E16" s="19"/>
      <c r="F16" s="17">
        <f>'Senioren Ü35 Spielplan'!J67+'Senioren Ü35 Spielplan'!H68</f>
        <v>2</v>
      </c>
      <c r="G16" s="21" t="s">
        <v>7</v>
      </c>
      <c r="H16" s="19">
        <f>'Senioren Ü35 Spielplan'!H67+'Senioren Ü35 Spielplan'!J68</f>
        <v>3</v>
      </c>
      <c r="I16" s="17">
        <f>'Senioren Ü35 Spielplan'!V67+'Senioren Ü35 Spielplan'!T68</f>
        <v>98</v>
      </c>
      <c r="J16" s="21" t="s">
        <v>7</v>
      </c>
      <c r="K16" s="19">
        <f>'Senioren Ü35 Spielplan'!T67+'Senioren Ü35 Spielplan'!V68</f>
        <v>114</v>
      </c>
      <c r="L16" s="14"/>
      <c r="N16" s="11">
        <v>3</v>
      </c>
      <c r="O16" s="12" t="s">
        <v>73</v>
      </c>
      <c r="P16" s="17"/>
      <c r="Q16" s="21" t="s">
        <v>7</v>
      </c>
      <c r="R16" s="19"/>
      <c r="S16" s="17">
        <f>'Senioren Ü35 Spielplan'!J40+'Senioren Ü35 Spielplan'!H41</f>
        <v>2</v>
      </c>
      <c r="T16" s="21" t="s">
        <v>7</v>
      </c>
      <c r="U16" s="19">
        <f>'Senioren Ü35 Spielplan'!H40+'Senioren Ü35 Spielplan'!J41</f>
        <v>3</v>
      </c>
      <c r="V16" s="17">
        <f>'Senioren Ü35 Spielplan'!V40+'Senioren Ü35 Spielplan'!T41</f>
        <v>95</v>
      </c>
      <c r="W16" s="21" t="s">
        <v>7</v>
      </c>
      <c r="X16" s="19">
        <f>'Senioren Ü35 Spielplan'!T40+'Senioren Ü35 Spielplan'!V41</f>
        <v>101</v>
      </c>
      <c r="Y16" s="14"/>
    </row>
    <row r="17" spans="3:24" ht="12.75">
      <c r="C17" s="1">
        <f>SUM(C14:C16)</f>
        <v>0</v>
      </c>
      <c r="D17" s="55" t="s">
        <v>7</v>
      </c>
      <c r="E17" s="1">
        <f>SUM(E14:E16)</f>
        <v>0</v>
      </c>
      <c r="F17" s="1">
        <f>SUM(F14:F16)</f>
        <v>7</v>
      </c>
      <c r="G17" s="55" t="s">
        <v>7</v>
      </c>
      <c r="H17" s="1">
        <f>SUM(H14:H16)</f>
        <v>7</v>
      </c>
      <c r="I17" s="1">
        <f>SUM(I14:I16)</f>
        <v>301</v>
      </c>
      <c r="J17" s="55" t="s">
        <v>7</v>
      </c>
      <c r="K17" s="1">
        <f>SUM(K14:K16)</f>
        <v>301</v>
      </c>
      <c r="P17" s="1">
        <f>SUM(P14:P16)</f>
        <v>0</v>
      </c>
      <c r="Q17" s="55" t="s">
        <v>7</v>
      </c>
      <c r="R17" s="1">
        <f>SUM(R14:R16)</f>
        <v>0</v>
      </c>
      <c r="S17" s="1">
        <f>SUM(S14:S16)</f>
        <v>7</v>
      </c>
      <c r="T17" s="55" t="s">
        <v>7</v>
      </c>
      <c r="U17" s="1">
        <f>SUM(U14:U16)</f>
        <v>9</v>
      </c>
      <c r="V17" s="1">
        <f>SUM(V14:V16)</f>
        <v>280</v>
      </c>
      <c r="W17" s="55" t="s">
        <v>7</v>
      </c>
      <c r="X17" s="1">
        <f>SUM(X14:X16)</f>
        <v>304</v>
      </c>
    </row>
    <row r="19" ht="13.5" thickBot="1"/>
    <row r="20" spans="1:25" ht="27" customHeight="1" thickBot="1">
      <c r="A20" s="71" t="s">
        <v>45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3"/>
    </row>
    <row r="21" ht="13.5" thickBot="1"/>
    <row r="22" spans="2:5" ht="18.75" thickBot="1">
      <c r="B22" s="54" t="s">
        <v>3</v>
      </c>
      <c r="C22" s="74" t="s">
        <v>8</v>
      </c>
      <c r="D22" s="74"/>
      <c r="E22" s="75"/>
    </row>
    <row r="23" spans="2:24" s="28" customFormat="1" ht="18">
      <c r="B23" s="9" t="str">
        <f>B5</f>
        <v>TSV Schmiden</v>
      </c>
      <c r="C23" s="79"/>
      <c r="D23" s="79"/>
      <c r="E23" s="80"/>
      <c r="F23" s="30"/>
      <c r="H23" s="30"/>
      <c r="I23" s="30"/>
      <c r="K23" s="30"/>
      <c r="P23" s="30"/>
      <c r="R23" s="30"/>
      <c r="S23" s="30"/>
      <c r="U23" s="30"/>
      <c r="V23" s="30"/>
      <c r="X23" s="30"/>
    </row>
    <row r="24" spans="2:24" s="28" customFormat="1" ht="18">
      <c r="B24" s="9" t="str">
        <f>B6</f>
        <v>TSV Friedberg</v>
      </c>
      <c r="C24" s="66"/>
      <c r="D24" s="66"/>
      <c r="E24" s="67"/>
      <c r="F24" s="30"/>
      <c r="H24" s="30"/>
      <c r="I24" s="30"/>
      <c r="K24" s="30"/>
      <c r="P24" s="30"/>
      <c r="R24" s="30"/>
      <c r="S24" s="30"/>
      <c r="U24" s="30"/>
      <c r="V24" s="30"/>
      <c r="X24" s="30"/>
    </row>
    <row r="25" spans="2:24" s="28" customFormat="1" ht="18">
      <c r="B25" s="9" t="str">
        <f>B7</f>
        <v>SVC Nordhausen</v>
      </c>
      <c r="C25" s="66"/>
      <c r="D25" s="66"/>
      <c r="E25" s="67"/>
      <c r="F25" s="30"/>
      <c r="H25" s="30"/>
      <c r="I25" s="30"/>
      <c r="K25" s="30"/>
      <c r="P25" s="30"/>
      <c r="R25" s="30"/>
      <c r="S25" s="30"/>
      <c r="U25" s="30"/>
      <c r="V25" s="30"/>
      <c r="X25" s="30"/>
    </row>
    <row r="26" spans="2:24" s="28" customFormat="1" ht="18">
      <c r="B26" s="9" t="str">
        <f>O5</f>
        <v>TuB Bocholt</v>
      </c>
      <c r="C26" s="66"/>
      <c r="D26" s="66"/>
      <c r="E26" s="67"/>
      <c r="F26" s="30"/>
      <c r="H26" s="30"/>
      <c r="I26" s="30"/>
      <c r="K26" s="30"/>
      <c r="P26" s="30"/>
      <c r="R26" s="30"/>
      <c r="S26" s="30"/>
      <c r="U26" s="30"/>
      <c r="V26" s="30"/>
      <c r="X26" s="30"/>
    </row>
    <row r="27" spans="2:24" s="28" customFormat="1" ht="18">
      <c r="B27" s="9" t="str">
        <f>O6</f>
        <v>MTV 48 Hildesheim</v>
      </c>
      <c r="C27" s="66"/>
      <c r="D27" s="66"/>
      <c r="E27" s="67"/>
      <c r="F27" s="30"/>
      <c r="H27" s="30"/>
      <c r="I27" s="30"/>
      <c r="K27" s="30"/>
      <c r="P27" s="30"/>
      <c r="R27" s="30"/>
      <c r="S27" s="30"/>
      <c r="U27" s="30"/>
      <c r="V27" s="30"/>
      <c r="X27" s="30"/>
    </row>
    <row r="28" spans="2:24" s="28" customFormat="1" ht="18">
      <c r="B28" s="9" t="str">
        <f>O7</f>
        <v>TSG Elgershausen</v>
      </c>
      <c r="C28" s="66"/>
      <c r="D28" s="66"/>
      <c r="E28" s="67"/>
      <c r="F28" s="30"/>
      <c r="H28" s="30"/>
      <c r="I28" s="30"/>
      <c r="K28" s="30"/>
      <c r="P28" s="30"/>
      <c r="R28" s="30"/>
      <c r="S28" s="30"/>
      <c r="U28" s="30"/>
      <c r="V28" s="30"/>
      <c r="X28" s="30"/>
    </row>
    <row r="29" spans="2:24" s="28" customFormat="1" ht="18">
      <c r="B29" s="9" t="str">
        <f>B14</f>
        <v>TuS Durmersheim</v>
      </c>
      <c r="C29" s="66"/>
      <c r="D29" s="66"/>
      <c r="E29" s="67"/>
      <c r="F29" s="30"/>
      <c r="H29" s="30"/>
      <c r="I29" s="30"/>
      <c r="K29" s="30"/>
      <c r="P29" s="30"/>
      <c r="R29" s="30"/>
      <c r="S29" s="30"/>
      <c r="U29" s="30"/>
      <c r="V29" s="30"/>
      <c r="X29" s="30"/>
    </row>
    <row r="30" spans="2:24" s="28" customFormat="1" ht="18">
      <c r="B30" s="9" t="str">
        <f>B15</f>
        <v>Oststeinbeker SV</v>
      </c>
      <c r="C30" s="66"/>
      <c r="D30" s="66"/>
      <c r="E30" s="67"/>
      <c r="F30" s="30"/>
      <c r="H30" s="30"/>
      <c r="I30" s="30"/>
      <c r="K30" s="30"/>
      <c r="P30" s="30"/>
      <c r="R30" s="30"/>
      <c r="S30" s="30"/>
      <c r="U30" s="30"/>
      <c r="V30" s="30"/>
      <c r="X30" s="30"/>
    </row>
    <row r="31" spans="2:24" s="28" customFormat="1" ht="18">
      <c r="B31" s="9" t="str">
        <f>B16</f>
        <v>TB Regenstauf</v>
      </c>
      <c r="C31" s="66"/>
      <c r="D31" s="66"/>
      <c r="E31" s="67"/>
      <c r="F31" s="30"/>
      <c r="H31" s="30"/>
      <c r="I31" s="30"/>
      <c r="K31" s="30"/>
      <c r="P31" s="30"/>
      <c r="R31" s="30"/>
      <c r="S31" s="30"/>
      <c r="U31" s="30"/>
      <c r="V31" s="30"/>
      <c r="X31" s="30"/>
    </row>
    <row r="32" spans="2:24" s="28" customFormat="1" ht="18">
      <c r="B32" s="9" t="str">
        <f>O14</f>
        <v>VV Humann Essen</v>
      </c>
      <c r="C32" s="66"/>
      <c r="D32" s="66"/>
      <c r="E32" s="67"/>
      <c r="F32" s="30"/>
      <c r="H32" s="30"/>
      <c r="I32" s="30"/>
      <c r="K32" s="30"/>
      <c r="P32" s="30"/>
      <c r="R32" s="30"/>
      <c r="S32" s="30"/>
      <c r="U32" s="30"/>
      <c r="V32" s="30"/>
      <c r="X32" s="30"/>
    </row>
    <row r="33" spans="2:24" s="28" customFormat="1" ht="18">
      <c r="B33" s="9" t="str">
        <f>O15</f>
        <v>MTV 1862 Wittenberg</v>
      </c>
      <c r="C33" s="66"/>
      <c r="D33" s="66"/>
      <c r="E33" s="67"/>
      <c r="F33" s="30"/>
      <c r="H33" s="30"/>
      <c r="I33" s="30"/>
      <c r="K33" s="30"/>
      <c r="P33" s="30"/>
      <c r="R33" s="30"/>
      <c r="S33" s="30"/>
      <c r="U33" s="30"/>
      <c r="V33" s="30"/>
      <c r="X33" s="30"/>
    </row>
    <row r="34" spans="2:24" s="28" customFormat="1" ht="18.75" thickBot="1">
      <c r="B34" s="13" t="str">
        <f>O16</f>
        <v>VSG Hannover</v>
      </c>
      <c r="C34" s="64"/>
      <c r="D34" s="64"/>
      <c r="E34" s="65"/>
      <c r="F34" s="30"/>
      <c r="H34" s="30"/>
      <c r="I34" s="30"/>
      <c r="K34" s="30"/>
      <c r="P34" s="30"/>
      <c r="R34" s="30"/>
      <c r="S34" s="30"/>
      <c r="U34" s="30"/>
      <c r="V34" s="30"/>
      <c r="X34" s="30"/>
    </row>
    <row r="35" spans="3:24" s="28" customFormat="1" ht="18">
      <c r="C35" s="30"/>
      <c r="E35" s="30"/>
      <c r="F35" s="30"/>
      <c r="H35" s="30"/>
      <c r="I35" s="30"/>
      <c r="K35" s="30"/>
      <c r="P35" s="30"/>
      <c r="R35" s="30"/>
      <c r="S35" s="30"/>
      <c r="U35" s="30"/>
      <c r="V35" s="30"/>
      <c r="X35" s="30"/>
    </row>
    <row r="36" spans="3:24" s="28" customFormat="1" ht="18">
      <c r="C36" s="30"/>
      <c r="E36" s="30"/>
      <c r="F36" s="30"/>
      <c r="H36" s="30"/>
      <c r="I36" s="30"/>
      <c r="K36" s="30"/>
      <c r="P36" s="30"/>
      <c r="R36" s="30"/>
      <c r="S36" s="30"/>
      <c r="U36" s="30"/>
      <c r="V36" s="30"/>
      <c r="X36" s="30"/>
    </row>
    <row r="37" spans="3:24" s="28" customFormat="1" ht="18">
      <c r="C37" s="30"/>
      <c r="E37" s="30"/>
      <c r="F37" s="30"/>
      <c r="H37" s="30"/>
      <c r="I37" s="30"/>
      <c r="K37" s="30"/>
      <c r="P37" s="30"/>
      <c r="R37" s="30"/>
      <c r="S37" s="30"/>
      <c r="U37" s="30"/>
      <c r="V37" s="30"/>
      <c r="X37" s="30"/>
    </row>
    <row r="38" spans="3:24" s="28" customFormat="1" ht="18">
      <c r="C38" s="30"/>
      <c r="E38" s="30"/>
      <c r="F38" s="30"/>
      <c r="H38" s="30"/>
      <c r="I38" s="30"/>
      <c r="K38" s="30"/>
      <c r="P38" s="30"/>
      <c r="R38" s="30"/>
      <c r="S38" s="30"/>
      <c r="U38" s="30"/>
      <c r="V38" s="30"/>
      <c r="X38" s="30"/>
    </row>
    <row r="39" spans="3:24" s="28" customFormat="1" ht="18">
      <c r="C39" s="30"/>
      <c r="E39" s="30"/>
      <c r="F39" s="30"/>
      <c r="H39" s="30"/>
      <c r="I39" s="30"/>
      <c r="K39" s="30"/>
      <c r="P39" s="30"/>
      <c r="R39" s="30"/>
      <c r="S39" s="30"/>
      <c r="U39" s="30"/>
      <c r="V39" s="30"/>
      <c r="X39" s="30"/>
    </row>
    <row r="40" spans="3:24" s="28" customFormat="1" ht="18">
      <c r="C40" s="30"/>
      <c r="E40" s="30"/>
      <c r="F40" s="30"/>
      <c r="H40" s="30"/>
      <c r="I40" s="30"/>
      <c r="K40" s="30"/>
      <c r="P40" s="30"/>
      <c r="R40" s="30"/>
      <c r="S40" s="30"/>
      <c r="U40" s="30"/>
      <c r="V40" s="30"/>
      <c r="X40" s="30"/>
    </row>
    <row r="41" spans="3:24" s="28" customFormat="1" ht="18">
      <c r="C41" s="30"/>
      <c r="E41" s="30"/>
      <c r="F41" s="30"/>
      <c r="H41" s="30"/>
      <c r="I41" s="30"/>
      <c r="K41" s="30"/>
      <c r="P41" s="30"/>
      <c r="R41" s="30"/>
      <c r="S41" s="30"/>
      <c r="U41" s="30"/>
      <c r="V41" s="30"/>
      <c r="X41" s="30"/>
    </row>
    <row r="42" spans="3:24" s="28" customFormat="1" ht="18">
      <c r="C42" s="30"/>
      <c r="E42" s="30"/>
      <c r="F42" s="30"/>
      <c r="H42" s="30"/>
      <c r="I42" s="30"/>
      <c r="K42" s="30"/>
      <c r="P42" s="30"/>
      <c r="R42" s="30"/>
      <c r="S42" s="30"/>
      <c r="U42" s="30"/>
      <c r="V42" s="30"/>
      <c r="X42" s="30"/>
    </row>
    <row r="43" spans="3:24" s="28" customFormat="1" ht="18">
      <c r="C43" s="30"/>
      <c r="E43" s="30"/>
      <c r="F43" s="30"/>
      <c r="H43" s="30"/>
      <c r="I43" s="30"/>
      <c r="K43" s="30"/>
      <c r="P43" s="30"/>
      <c r="R43" s="30"/>
      <c r="S43" s="30"/>
      <c r="U43" s="30"/>
      <c r="V43" s="30"/>
      <c r="X43" s="30"/>
    </row>
    <row r="44" spans="3:24" s="28" customFormat="1" ht="18">
      <c r="C44" s="30"/>
      <c r="E44" s="30"/>
      <c r="F44" s="30"/>
      <c r="H44" s="30"/>
      <c r="I44" s="30"/>
      <c r="K44" s="30"/>
      <c r="P44" s="30"/>
      <c r="R44" s="30"/>
      <c r="S44" s="30"/>
      <c r="U44" s="30"/>
      <c r="V44" s="30"/>
      <c r="X44" s="30"/>
    </row>
    <row r="45" spans="3:24" s="28" customFormat="1" ht="18">
      <c r="C45" s="30"/>
      <c r="E45" s="30"/>
      <c r="F45" s="30"/>
      <c r="H45" s="30"/>
      <c r="I45" s="30"/>
      <c r="K45" s="30"/>
      <c r="P45" s="30"/>
      <c r="R45" s="30"/>
      <c r="S45" s="30"/>
      <c r="U45" s="30"/>
      <c r="V45" s="30"/>
      <c r="X45" s="30"/>
    </row>
    <row r="46" spans="3:24" s="28" customFormat="1" ht="18">
      <c r="C46" s="30"/>
      <c r="E46" s="30"/>
      <c r="F46" s="30"/>
      <c r="H46" s="30"/>
      <c r="I46" s="30"/>
      <c r="K46" s="30"/>
      <c r="P46" s="30"/>
      <c r="R46" s="30"/>
      <c r="S46" s="30"/>
      <c r="U46" s="30"/>
      <c r="V46" s="30"/>
      <c r="X46" s="30"/>
    </row>
    <row r="47" spans="3:24" s="28" customFormat="1" ht="18">
      <c r="C47" s="30"/>
      <c r="E47" s="30"/>
      <c r="F47" s="30"/>
      <c r="H47" s="30"/>
      <c r="I47" s="30"/>
      <c r="K47" s="30"/>
      <c r="P47" s="30"/>
      <c r="R47" s="30"/>
      <c r="S47" s="30"/>
      <c r="U47" s="30"/>
      <c r="V47" s="30"/>
      <c r="X47" s="30"/>
    </row>
    <row r="48" spans="3:24" s="28" customFormat="1" ht="18">
      <c r="C48" s="30"/>
      <c r="E48" s="30"/>
      <c r="F48" s="30"/>
      <c r="H48" s="30"/>
      <c r="I48" s="30"/>
      <c r="K48" s="30"/>
      <c r="P48" s="30"/>
      <c r="R48" s="30"/>
      <c r="S48" s="30"/>
      <c r="U48" s="30"/>
      <c r="V48" s="30"/>
      <c r="X48" s="30"/>
    </row>
  </sheetData>
  <mergeCells count="28">
    <mergeCell ref="C23:E23"/>
    <mergeCell ref="C24:E24"/>
    <mergeCell ref="C25:E25"/>
    <mergeCell ref="C34:E34"/>
    <mergeCell ref="C26:E26"/>
    <mergeCell ref="C31:E31"/>
    <mergeCell ref="C32:E32"/>
    <mergeCell ref="C33:E33"/>
    <mergeCell ref="C27:E27"/>
    <mergeCell ref="C28:E28"/>
    <mergeCell ref="V13:X13"/>
    <mergeCell ref="C4:E4"/>
    <mergeCell ref="F4:H4"/>
    <mergeCell ref="I4:K4"/>
    <mergeCell ref="F13:H13"/>
    <mergeCell ref="I13:K13"/>
    <mergeCell ref="P13:R13"/>
    <mergeCell ref="S13:U13"/>
    <mergeCell ref="C29:E29"/>
    <mergeCell ref="C30:E30"/>
    <mergeCell ref="A1:Y1"/>
    <mergeCell ref="A10:Y10"/>
    <mergeCell ref="A20:Y20"/>
    <mergeCell ref="C22:E22"/>
    <mergeCell ref="S4:U4"/>
    <mergeCell ref="V4:X4"/>
    <mergeCell ref="P4:R4"/>
    <mergeCell ref="C13:E13"/>
  </mergeCells>
  <printOptions gridLines="1"/>
  <pageMargins left="0.55" right="0.35" top="0.53" bottom="0.52" header="0.26" footer="0.16"/>
  <pageSetup fitToHeight="1" fitToWidth="1" horizontalDpi="300" verticalDpi="300" orientation="landscape" paperSize="9" scale="84" r:id="rId4"/>
  <headerFooter alignWithMargins="0">
    <oddHeader>&amp;L&amp;"Arial,Fett"&amp;14&amp;A</oddHeader>
    <oddFooter>&amp;L&amp;Z&amp;F
&amp;A</oddFooter>
  </headerFooter>
  <rowBreaks count="1" manualBreakCount="1">
    <brk id="18" max="255" man="1"/>
  </rowBreaks>
  <drawing r:id="rId3"/>
  <legacyDrawing r:id="rId2"/>
  <oleObjects>
    <oleObject progId="" shapeId="17129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="75" zoomScaleNormal="75" workbookViewId="0" topLeftCell="A52">
      <selection activeCell="P31" sqref="P31"/>
    </sheetView>
  </sheetViews>
  <sheetFormatPr defaultColWidth="11.421875" defaultRowHeight="12.75"/>
  <cols>
    <col min="1" max="2" width="11.421875" style="28" customWidth="1"/>
    <col min="3" max="3" width="30.7109375" style="28" customWidth="1"/>
    <col min="4" max="4" width="2.00390625" style="29" bestFit="1" customWidth="1"/>
    <col min="5" max="7" width="30.7109375" style="28" customWidth="1"/>
    <col min="8" max="8" width="4.7109375" style="28" customWidth="1"/>
    <col min="9" max="9" width="2.00390625" style="29" bestFit="1" customWidth="1"/>
    <col min="10" max="11" width="4.7109375" style="28" customWidth="1"/>
    <col min="12" max="12" width="2.00390625" style="29" bestFit="1" customWidth="1"/>
    <col min="13" max="14" width="4.7109375" style="28" customWidth="1"/>
    <col min="15" max="15" width="2.00390625" style="29" bestFit="1" customWidth="1"/>
    <col min="16" max="17" width="4.7109375" style="28" customWidth="1"/>
    <col min="18" max="18" width="2.00390625" style="29" bestFit="1" customWidth="1"/>
    <col min="19" max="19" width="4.7109375" style="28" customWidth="1"/>
    <col min="20" max="20" width="6.7109375" style="28" customWidth="1"/>
    <col min="21" max="21" width="2.7109375" style="28" customWidth="1"/>
    <col min="22" max="22" width="6.8515625" style="28" customWidth="1"/>
    <col min="23" max="16384" width="11.421875" style="28" customWidth="1"/>
  </cols>
  <sheetData>
    <row r="1" spans="1:19" ht="38.25" thickBot="1">
      <c r="A1" s="90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</row>
    <row r="2" ht="18.75" thickBot="1"/>
    <row r="3" spans="1:19" ht="18.75" thickBot="1">
      <c r="A3" s="86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</row>
    <row r="4" ht="18.75" thickBot="1"/>
    <row r="5" spans="1:19" ht="18.75" thickBot="1">
      <c r="A5" s="45" t="s">
        <v>21</v>
      </c>
      <c r="B5" s="46" t="s">
        <v>14</v>
      </c>
      <c r="C5" s="87" t="s">
        <v>16</v>
      </c>
      <c r="D5" s="87"/>
      <c r="E5" s="87"/>
      <c r="F5" s="81" t="s">
        <v>15</v>
      </c>
      <c r="G5" s="82"/>
      <c r="H5" s="88" t="s">
        <v>17</v>
      </c>
      <c r="I5" s="87"/>
      <c r="J5" s="89"/>
      <c r="K5" s="88" t="s">
        <v>18</v>
      </c>
      <c r="L5" s="87"/>
      <c r="M5" s="89"/>
      <c r="N5" s="88" t="s">
        <v>19</v>
      </c>
      <c r="O5" s="87"/>
      <c r="P5" s="89"/>
      <c r="Q5" s="87" t="s">
        <v>20</v>
      </c>
      <c r="R5" s="87"/>
      <c r="S5" s="89"/>
    </row>
    <row r="6" spans="1:22" ht="18.75" thickBot="1">
      <c r="A6" s="32">
        <v>0.4166666666666667</v>
      </c>
      <c r="B6" s="34" t="s">
        <v>49</v>
      </c>
      <c r="C6" s="35" t="str">
        <f>' Senioren Ü35 Teams'!B5</f>
        <v>TSV Schmiden</v>
      </c>
      <c r="D6" s="22" t="s">
        <v>7</v>
      </c>
      <c r="E6" s="37" t="str">
        <f>' Senioren Ü35 Teams'!B6</f>
        <v>TSV Friedberg</v>
      </c>
      <c r="F6" s="34" t="str">
        <f>' Senioren Ü35 Teams'!O14</f>
        <v>VV Humann Essen</v>
      </c>
      <c r="G6" s="34" t="str">
        <f>' Senioren Ü35 Teams'!B7</f>
        <v>SVC Nordhausen</v>
      </c>
      <c r="H6" s="42">
        <v>2</v>
      </c>
      <c r="I6" s="22" t="s">
        <v>7</v>
      </c>
      <c r="J6" s="43">
        <v>1</v>
      </c>
      <c r="K6" s="42">
        <v>19</v>
      </c>
      <c r="L6" s="22" t="s">
        <v>7</v>
      </c>
      <c r="M6" s="43">
        <v>25</v>
      </c>
      <c r="N6" s="42">
        <v>26</v>
      </c>
      <c r="O6" s="22" t="s">
        <v>7</v>
      </c>
      <c r="P6" s="43">
        <v>24</v>
      </c>
      <c r="Q6" s="15">
        <v>15</v>
      </c>
      <c r="R6" s="22" t="s">
        <v>7</v>
      </c>
      <c r="S6" s="43">
        <v>5</v>
      </c>
      <c r="T6" s="28">
        <f>K6+N6+Q6</f>
        <v>60</v>
      </c>
      <c r="U6" s="20" t="s">
        <v>7</v>
      </c>
      <c r="V6" s="28">
        <f>M6+P6+S6</f>
        <v>54</v>
      </c>
    </row>
    <row r="7" spans="1:22" ht="18.75" thickBot="1">
      <c r="A7" s="32">
        <v>0.4791666666666667</v>
      </c>
      <c r="B7" s="34" t="s">
        <v>48</v>
      </c>
      <c r="C7" s="35" t="str">
        <f>' Senioren Ü35 Teams'!O14</f>
        <v>VV Humann Essen</v>
      </c>
      <c r="D7" s="22" t="s">
        <v>7</v>
      </c>
      <c r="E7" s="37" t="str">
        <f>' Senioren Ü35 Teams'!O15</f>
        <v>MTV 1862 Wittenberg</v>
      </c>
      <c r="F7" s="34" t="str">
        <f>' Senioren Ü35 Teams'!B5</f>
        <v>TSV Schmiden</v>
      </c>
      <c r="G7" s="34" t="str">
        <f>' Senioren Ü35 Teams'!O16</f>
        <v>VSG Hannover</v>
      </c>
      <c r="H7" s="42">
        <v>2</v>
      </c>
      <c r="I7" s="22" t="s">
        <v>7</v>
      </c>
      <c r="J7" s="43">
        <v>0</v>
      </c>
      <c r="K7" s="42">
        <v>25</v>
      </c>
      <c r="L7" s="22" t="s">
        <v>7</v>
      </c>
      <c r="M7" s="43">
        <v>15</v>
      </c>
      <c r="N7" s="42">
        <v>25</v>
      </c>
      <c r="O7" s="22" t="s">
        <v>7</v>
      </c>
      <c r="P7" s="43">
        <v>16</v>
      </c>
      <c r="Q7" s="15"/>
      <c r="R7" s="22" t="s">
        <v>7</v>
      </c>
      <c r="S7" s="43"/>
      <c r="T7" s="28">
        <f>K7+N7+Q7</f>
        <v>50</v>
      </c>
      <c r="U7" s="20" t="s">
        <v>7</v>
      </c>
      <c r="V7" s="28">
        <f>M7+P7+S7</f>
        <v>31</v>
      </c>
    </row>
    <row r="8" spans="1:22" ht="18.75" thickBot="1">
      <c r="A8" s="32">
        <v>0.5416666666666666</v>
      </c>
      <c r="B8" s="34" t="s">
        <v>50</v>
      </c>
      <c r="C8" s="48" t="str">
        <f>' Senioren Ü35 Teams'!B6</f>
        <v>TSV Friedberg</v>
      </c>
      <c r="D8" s="31" t="s">
        <v>7</v>
      </c>
      <c r="E8" s="38" t="str">
        <f>' Senioren Ü35 Teams'!B7</f>
        <v>SVC Nordhausen</v>
      </c>
      <c r="F8" s="40" t="str">
        <f>' Senioren Ü35 Teams'!O5</f>
        <v>TuB Bocholt</v>
      </c>
      <c r="G8" s="40" t="str">
        <f>' Senioren Ü35 Teams'!B5</f>
        <v>TSV Schmiden</v>
      </c>
      <c r="H8" s="4">
        <v>2</v>
      </c>
      <c r="I8" s="31" t="s">
        <v>7</v>
      </c>
      <c r="J8" s="6">
        <v>0</v>
      </c>
      <c r="K8" s="4">
        <v>25</v>
      </c>
      <c r="L8" s="31" t="s">
        <v>7</v>
      </c>
      <c r="M8" s="6">
        <v>22</v>
      </c>
      <c r="N8" s="4">
        <v>25</v>
      </c>
      <c r="O8" s="31" t="s">
        <v>7</v>
      </c>
      <c r="P8" s="6">
        <v>13</v>
      </c>
      <c r="Q8" s="5"/>
      <c r="R8" s="31" t="s">
        <v>7</v>
      </c>
      <c r="S8" s="6"/>
      <c r="T8" s="28">
        <f>K8+N8+Q8</f>
        <v>50</v>
      </c>
      <c r="U8" s="20" t="s">
        <v>7</v>
      </c>
      <c r="V8" s="28">
        <f>M8+P8+S8</f>
        <v>35</v>
      </c>
    </row>
    <row r="9" spans="1:22" ht="18.75" thickBot="1">
      <c r="A9" s="32">
        <v>0.6041666666666666</v>
      </c>
      <c r="B9" s="40" t="s">
        <v>51</v>
      </c>
      <c r="C9" s="36" t="str">
        <f>' Senioren Ü35 Teams'!B7</f>
        <v>SVC Nordhausen</v>
      </c>
      <c r="D9" s="21" t="s">
        <v>7</v>
      </c>
      <c r="E9" s="39" t="str">
        <f>' Senioren Ü35 Teams'!B5</f>
        <v>TSV Schmiden</v>
      </c>
      <c r="F9" s="41" t="str">
        <f>' Senioren Ü35 Teams'!B14</f>
        <v>TuS Durmersheim</v>
      </c>
      <c r="G9" s="41" t="str">
        <f>' Senioren Ü35 Teams'!B6</f>
        <v>TSV Friedberg</v>
      </c>
      <c r="H9" s="17">
        <v>0</v>
      </c>
      <c r="I9" s="21" t="s">
        <v>7</v>
      </c>
      <c r="J9" s="19">
        <v>2</v>
      </c>
      <c r="K9" s="17">
        <v>10</v>
      </c>
      <c r="L9" s="21" t="s">
        <v>7</v>
      </c>
      <c r="M9" s="19">
        <v>25</v>
      </c>
      <c r="N9" s="17">
        <v>23</v>
      </c>
      <c r="O9" s="21" t="s">
        <v>7</v>
      </c>
      <c r="P9" s="19">
        <v>25</v>
      </c>
      <c r="Q9" s="44"/>
      <c r="R9" s="21" t="s">
        <v>7</v>
      </c>
      <c r="S9" s="19"/>
      <c r="T9" s="28">
        <f>K9+N9+Q9</f>
        <v>33</v>
      </c>
      <c r="U9" s="20" t="s">
        <v>7</v>
      </c>
      <c r="V9" s="28">
        <f>M9+P9+S9</f>
        <v>50</v>
      </c>
    </row>
    <row r="10" ht="18.75" thickBot="1">
      <c r="A10" s="33"/>
    </row>
    <row r="11" spans="1:19" ht="18.75" thickBot="1">
      <c r="A11" s="86" t="s">
        <v>32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</row>
    <row r="12" ht="18.75" thickBot="1"/>
    <row r="13" spans="1:19" ht="18.75" thickBot="1">
      <c r="A13" s="45" t="s">
        <v>21</v>
      </c>
      <c r="B13" s="46" t="s">
        <v>14</v>
      </c>
      <c r="C13" s="87" t="s">
        <v>16</v>
      </c>
      <c r="D13" s="87"/>
      <c r="E13" s="87"/>
      <c r="F13" s="81" t="s">
        <v>15</v>
      </c>
      <c r="G13" s="82"/>
      <c r="H13" s="88" t="s">
        <v>17</v>
      </c>
      <c r="I13" s="87"/>
      <c r="J13" s="89"/>
      <c r="K13" s="88" t="s">
        <v>18</v>
      </c>
      <c r="L13" s="87"/>
      <c r="M13" s="89"/>
      <c r="N13" s="88" t="s">
        <v>19</v>
      </c>
      <c r="O13" s="87"/>
      <c r="P13" s="89"/>
      <c r="Q13" s="87" t="s">
        <v>20</v>
      </c>
      <c r="R13" s="87"/>
      <c r="S13" s="89"/>
    </row>
    <row r="14" spans="1:20" ht="18.75" thickBot="1">
      <c r="A14" s="32">
        <v>0.6666666666666666</v>
      </c>
      <c r="B14" s="34" t="s">
        <v>22</v>
      </c>
      <c r="C14" s="57" t="s">
        <v>77</v>
      </c>
      <c r="D14" s="60" t="s">
        <v>7</v>
      </c>
      <c r="E14" s="57" t="s">
        <v>78</v>
      </c>
      <c r="F14" s="59" t="s">
        <v>79</v>
      </c>
      <c r="G14" s="59" t="s">
        <v>70</v>
      </c>
      <c r="H14" s="42">
        <v>2</v>
      </c>
      <c r="I14" s="22" t="s">
        <v>7</v>
      </c>
      <c r="J14" s="43">
        <v>1</v>
      </c>
      <c r="K14" s="42">
        <v>25</v>
      </c>
      <c r="L14" s="22" t="s">
        <v>7</v>
      </c>
      <c r="M14" s="43">
        <v>27</v>
      </c>
      <c r="N14" s="42">
        <v>25</v>
      </c>
      <c r="O14" s="22" t="s">
        <v>7</v>
      </c>
      <c r="P14" s="43">
        <v>17</v>
      </c>
      <c r="Q14" s="15">
        <v>15</v>
      </c>
      <c r="R14" s="22" t="s">
        <v>7</v>
      </c>
      <c r="S14" s="43">
        <v>6</v>
      </c>
      <c r="T14" s="49"/>
    </row>
    <row r="15" spans="1:19" ht="18.75" thickBot="1">
      <c r="A15" s="47">
        <v>0.7291666666666666</v>
      </c>
      <c r="B15" s="40" t="s">
        <v>27</v>
      </c>
      <c r="C15" s="58" t="s">
        <v>80</v>
      </c>
      <c r="D15" s="61" t="s">
        <v>7</v>
      </c>
      <c r="E15" s="58" t="s">
        <v>81</v>
      </c>
      <c r="F15" s="62" t="s">
        <v>86</v>
      </c>
      <c r="G15" s="62" t="s">
        <v>82</v>
      </c>
      <c r="H15" s="4">
        <v>2</v>
      </c>
      <c r="I15" s="31" t="s">
        <v>7</v>
      </c>
      <c r="J15" s="6">
        <v>0</v>
      </c>
      <c r="K15" s="4">
        <v>25</v>
      </c>
      <c r="L15" s="31" t="s">
        <v>7</v>
      </c>
      <c r="M15" s="6">
        <v>20</v>
      </c>
      <c r="N15" s="4">
        <v>25</v>
      </c>
      <c r="O15" s="31" t="s">
        <v>7</v>
      </c>
      <c r="P15" s="6">
        <v>19</v>
      </c>
      <c r="Q15" s="5"/>
      <c r="R15" s="31" t="s">
        <v>7</v>
      </c>
      <c r="S15" s="6"/>
    </row>
    <row r="16" ht="18.75" thickBot="1"/>
    <row r="17" spans="1:19" ht="18.75" thickBot="1">
      <c r="A17" s="86" t="s">
        <v>33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</row>
    <row r="18" ht="18.75" thickBot="1"/>
    <row r="19" spans="1:19" ht="18.75" thickBot="1">
      <c r="A19" s="45" t="s">
        <v>21</v>
      </c>
      <c r="B19" s="46" t="s">
        <v>14</v>
      </c>
      <c r="C19" s="87" t="s">
        <v>16</v>
      </c>
      <c r="D19" s="87"/>
      <c r="E19" s="87"/>
      <c r="F19" s="81" t="s">
        <v>15</v>
      </c>
      <c r="G19" s="82"/>
      <c r="H19" s="88" t="s">
        <v>17</v>
      </c>
      <c r="I19" s="87"/>
      <c r="J19" s="89"/>
      <c r="K19" s="88" t="s">
        <v>18</v>
      </c>
      <c r="L19" s="87"/>
      <c r="M19" s="89"/>
      <c r="N19" s="88" t="s">
        <v>19</v>
      </c>
      <c r="O19" s="87"/>
      <c r="P19" s="89"/>
      <c r="Q19" s="87" t="s">
        <v>20</v>
      </c>
      <c r="R19" s="87"/>
      <c r="S19" s="89"/>
    </row>
    <row r="20" spans="1:19" ht="18.75" thickBot="1">
      <c r="A20" s="32">
        <v>0.3958333333333333</v>
      </c>
      <c r="B20" s="34" t="s">
        <v>35</v>
      </c>
      <c r="C20" s="57" t="s">
        <v>78</v>
      </c>
      <c r="D20" s="60" t="s">
        <v>7</v>
      </c>
      <c r="E20" s="57" t="s">
        <v>82</v>
      </c>
      <c r="F20" s="59" t="s">
        <v>80</v>
      </c>
      <c r="G20" s="59" t="s">
        <v>88</v>
      </c>
      <c r="H20" s="42">
        <v>2</v>
      </c>
      <c r="I20" s="22" t="s">
        <v>7</v>
      </c>
      <c r="J20" s="43">
        <v>1</v>
      </c>
      <c r="K20" s="42">
        <v>25</v>
      </c>
      <c r="L20" s="22" t="s">
        <v>7</v>
      </c>
      <c r="M20" s="43">
        <v>17</v>
      </c>
      <c r="N20" s="42">
        <v>23</v>
      </c>
      <c r="O20" s="22" t="s">
        <v>7</v>
      </c>
      <c r="P20" s="43">
        <v>25</v>
      </c>
      <c r="Q20" s="15">
        <v>15</v>
      </c>
      <c r="R20" s="22" t="s">
        <v>7</v>
      </c>
      <c r="S20" s="43">
        <v>12</v>
      </c>
    </row>
    <row r="21" spans="1:19" ht="18.75" thickBot="1">
      <c r="A21" s="47">
        <v>0.4583333333333333</v>
      </c>
      <c r="B21" s="40" t="s">
        <v>38</v>
      </c>
      <c r="C21" s="58" t="s">
        <v>77</v>
      </c>
      <c r="D21" s="31" t="s">
        <v>7</v>
      </c>
      <c r="E21" s="63" t="s">
        <v>86</v>
      </c>
      <c r="F21" s="62" t="s">
        <v>78</v>
      </c>
      <c r="G21" s="62" t="s">
        <v>82</v>
      </c>
      <c r="H21" s="4">
        <v>2</v>
      </c>
      <c r="I21" s="31" t="s">
        <v>7</v>
      </c>
      <c r="J21" s="6">
        <v>0</v>
      </c>
      <c r="K21" s="4">
        <v>25</v>
      </c>
      <c r="L21" s="31" t="s">
        <v>7</v>
      </c>
      <c r="M21" s="6">
        <v>17</v>
      </c>
      <c r="N21" s="4">
        <v>25</v>
      </c>
      <c r="O21" s="31" t="s">
        <v>7</v>
      </c>
      <c r="P21" s="6">
        <v>12</v>
      </c>
      <c r="Q21" s="5"/>
      <c r="R21" s="31" t="s">
        <v>7</v>
      </c>
      <c r="S21" s="6"/>
    </row>
    <row r="22" ht="18.75" thickBot="1"/>
    <row r="23" spans="1:19" ht="18.75" thickBot="1">
      <c r="A23" s="86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</row>
    <row r="24" ht="18.75" thickBot="1"/>
    <row r="25" spans="1:19" ht="18.75" thickBot="1">
      <c r="A25" s="45" t="s">
        <v>21</v>
      </c>
      <c r="B25" s="46" t="s">
        <v>14</v>
      </c>
      <c r="C25" s="87" t="s">
        <v>16</v>
      </c>
      <c r="D25" s="87"/>
      <c r="E25" s="87"/>
      <c r="F25" s="81" t="s">
        <v>15</v>
      </c>
      <c r="G25" s="82"/>
      <c r="H25" s="88" t="s">
        <v>17</v>
      </c>
      <c r="I25" s="87"/>
      <c r="J25" s="89"/>
      <c r="K25" s="88" t="s">
        <v>18</v>
      </c>
      <c r="L25" s="87"/>
      <c r="M25" s="89"/>
      <c r="N25" s="88" t="s">
        <v>19</v>
      </c>
      <c r="O25" s="87"/>
      <c r="P25" s="89"/>
      <c r="Q25" s="87" t="s">
        <v>20</v>
      </c>
      <c r="R25" s="87"/>
      <c r="S25" s="89"/>
    </row>
    <row r="26" spans="1:19" ht="18.75" thickBot="1">
      <c r="A26" s="32">
        <v>0.5208333333333334</v>
      </c>
      <c r="B26" s="34" t="s">
        <v>42</v>
      </c>
      <c r="C26" s="57" t="s">
        <v>86</v>
      </c>
      <c r="D26" s="60" t="s">
        <v>7</v>
      </c>
      <c r="E26" s="57" t="s">
        <v>88</v>
      </c>
      <c r="F26" s="59" t="s">
        <v>77</v>
      </c>
      <c r="G26" s="59" t="s">
        <v>84</v>
      </c>
      <c r="H26" s="42">
        <v>2</v>
      </c>
      <c r="I26" s="22" t="s">
        <v>7</v>
      </c>
      <c r="J26" s="43">
        <v>0</v>
      </c>
      <c r="K26" s="42">
        <v>25</v>
      </c>
      <c r="L26" s="22" t="s">
        <v>7</v>
      </c>
      <c r="M26" s="43">
        <v>17</v>
      </c>
      <c r="N26" s="42">
        <v>25</v>
      </c>
      <c r="O26" s="22" t="s">
        <v>7</v>
      </c>
      <c r="P26" s="43">
        <v>18</v>
      </c>
      <c r="Q26" s="15"/>
      <c r="R26" s="22" t="s">
        <v>7</v>
      </c>
      <c r="S26" s="43"/>
    </row>
    <row r="27" spans="1:19" ht="18.75" thickBot="1">
      <c r="A27" s="51"/>
      <c r="B27" s="15"/>
      <c r="C27" s="35"/>
      <c r="D27" s="22"/>
      <c r="E27" s="37"/>
      <c r="F27" s="15"/>
      <c r="G27" s="15"/>
      <c r="H27" s="15"/>
      <c r="I27" s="22"/>
      <c r="J27" s="15"/>
      <c r="K27" s="15"/>
      <c r="L27" s="22"/>
      <c r="M27" s="15"/>
      <c r="N27" s="15"/>
      <c r="O27" s="22"/>
      <c r="P27" s="15"/>
      <c r="Q27" s="15"/>
      <c r="R27" s="22"/>
      <c r="S27" s="15"/>
    </row>
    <row r="28" spans="1:19" ht="38.25" thickBot="1">
      <c r="A28" s="83" t="s">
        <v>76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</row>
    <row r="29" spans="1:19" ht="18.75" thickBot="1">
      <c r="A29" s="52"/>
      <c r="B29" s="44"/>
      <c r="C29" s="53"/>
      <c r="D29" s="21"/>
      <c r="E29" s="39"/>
      <c r="F29" s="44"/>
      <c r="G29" s="44"/>
      <c r="H29" s="44"/>
      <c r="I29" s="21"/>
      <c r="J29" s="44"/>
      <c r="K29" s="44"/>
      <c r="L29" s="21"/>
      <c r="M29" s="44"/>
      <c r="N29" s="44"/>
      <c r="O29" s="21"/>
      <c r="P29" s="44"/>
      <c r="Q29" s="44"/>
      <c r="R29" s="21"/>
      <c r="S29" s="44"/>
    </row>
    <row r="30" spans="1:19" ht="18.75" thickBot="1">
      <c r="A30" s="47" t="s">
        <v>75</v>
      </c>
      <c r="B30" s="40" t="s">
        <v>44</v>
      </c>
      <c r="C30" s="58" t="s">
        <v>77</v>
      </c>
      <c r="D30" s="61" t="s">
        <v>7</v>
      </c>
      <c r="E30" s="58" t="s">
        <v>80</v>
      </c>
      <c r="F30" s="56" t="s">
        <v>46</v>
      </c>
      <c r="G30" s="56" t="s">
        <v>47</v>
      </c>
      <c r="H30" s="4">
        <v>2</v>
      </c>
      <c r="I30" s="31" t="s">
        <v>7</v>
      </c>
      <c r="J30" s="6">
        <v>0</v>
      </c>
      <c r="K30" s="4">
        <v>25</v>
      </c>
      <c r="L30" s="31" t="s">
        <v>7</v>
      </c>
      <c r="M30" s="6">
        <v>16</v>
      </c>
      <c r="N30" s="4">
        <v>25</v>
      </c>
      <c r="O30" s="31" t="s">
        <v>7</v>
      </c>
      <c r="P30" s="6">
        <v>20</v>
      </c>
      <c r="Q30" s="5"/>
      <c r="R30" s="31" t="s">
        <v>7</v>
      </c>
      <c r="S30" s="6"/>
    </row>
    <row r="32" ht="18.75" thickBot="1"/>
    <row r="33" spans="1:19" ht="38.25" thickBot="1">
      <c r="A33" s="90" t="s">
        <v>61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</row>
    <row r="34" ht="18.75" thickBot="1"/>
    <row r="35" spans="1:19" ht="18.75" thickBot="1">
      <c r="A35" s="86" t="s">
        <v>31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5"/>
    </row>
    <row r="36" ht="18.75" thickBot="1"/>
    <row r="37" spans="1:19" ht="18.75" thickBot="1">
      <c r="A37" s="45" t="s">
        <v>21</v>
      </c>
      <c r="B37" s="46" t="s">
        <v>14</v>
      </c>
      <c r="C37" s="87" t="s">
        <v>16</v>
      </c>
      <c r="D37" s="87"/>
      <c r="E37" s="87"/>
      <c r="F37" s="81" t="s">
        <v>15</v>
      </c>
      <c r="G37" s="82"/>
      <c r="H37" s="88" t="s">
        <v>17</v>
      </c>
      <c r="I37" s="87"/>
      <c r="J37" s="89"/>
      <c r="K37" s="88" t="s">
        <v>18</v>
      </c>
      <c r="L37" s="87"/>
      <c r="M37" s="89"/>
      <c r="N37" s="88" t="s">
        <v>19</v>
      </c>
      <c r="O37" s="87"/>
      <c r="P37" s="89"/>
      <c r="Q37" s="87" t="s">
        <v>20</v>
      </c>
      <c r="R37" s="87"/>
      <c r="S37" s="89"/>
    </row>
    <row r="38" spans="1:22" ht="18.75" thickBot="1">
      <c r="A38" s="32">
        <v>0.4166666666666667</v>
      </c>
      <c r="B38" s="34" t="s">
        <v>52</v>
      </c>
      <c r="C38" s="35" t="str">
        <f>' Senioren Ü35 Teams'!O5</f>
        <v>TuB Bocholt</v>
      </c>
      <c r="D38" s="22" t="s">
        <v>7</v>
      </c>
      <c r="E38" s="37" t="str">
        <f>' Senioren Ü35 Teams'!O6</f>
        <v>MTV 48 Hildesheim</v>
      </c>
      <c r="F38" s="34" t="str">
        <f>' Senioren Ü35 Teams'!O15</f>
        <v>MTV 1862 Wittenberg</v>
      </c>
      <c r="G38" s="34" t="str">
        <f>' Senioren Ü35 Teams'!O7</f>
        <v>TSG Elgershausen</v>
      </c>
      <c r="H38" s="42">
        <v>0</v>
      </c>
      <c r="I38" s="22" t="s">
        <v>7</v>
      </c>
      <c r="J38" s="43">
        <v>2</v>
      </c>
      <c r="K38" s="42">
        <v>21</v>
      </c>
      <c r="L38" s="22" t="s">
        <v>7</v>
      </c>
      <c r="M38" s="43">
        <v>25</v>
      </c>
      <c r="N38" s="42">
        <v>18</v>
      </c>
      <c r="O38" s="22" t="s">
        <v>7</v>
      </c>
      <c r="P38" s="43">
        <v>25</v>
      </c>
      <c r="Q38" s="15"/>
      <c r="R38" s="22" t="s">
        <v>7</v>
      </c>
      <c r="S38" s="43"/>
      <c r="T38" s="28">
        <f>K38+N38+Q38</f>
        <v>39</v>
      </c>
      <c r="U38" s="20" t="s">
        <v>7</v>
      </c>
      <c r="V38" s="28">
        <f>M38+P38+S38</f>
        <v>50</v>
      </c>
    </row>
    <row r="39" spans="1:22" ht="18.75" thickBot="1">
      <c r="A39" s="32">
        <v>0.4791666666666667</v>
      </c>
      <c r="B39" s="34" t="s">
        <v>53</v>
      </c>
      <c r="C39" s="35" t="str">
        <f>' Senioren Ü35 Teams'!O6</f>
        <v>MTV 48 Hildesheim</v>
      </c>
      <c r="D39" s="22" t="s">
        <v>7</v>
      </c>
      <c r="E39" s="37" t="str">
        <f>' Senioren Ü35 Teams'!O7</f>
        <v>TSG Elgershausen</v>
      </c>
      <c r="F39" s="34" t="str">
        <f>' Senioren Ü35 Teams'!B6</f>
        <v>TSV Friedberg</v>
      </c>
      <c r="G39" s="34" t="str">
        <f>' Senioren Ü35 Teams'!O5</f>
        <v>TuB Bocholt</v>
      </c>
      <c r="H39" s="42">
        <v>0</v>
      </c>
      <c r="I39" s="22" t="s">
        <v>7</v>
      </c>
      <c r="J39" s="43">
        <v>2</v>
      </c>
      <c r="K39" s="42">
        <v>22</v>
      </c>
      <c r="L39" s="22" t="s">
        <v>7</v>
      </c>
      <c r="M39" s="43">
        <v>25</v>
      </c>
      <c r="N39" s="42">
        <v>24</v>
      </c>
      <c r="O39" s="22" t="s">
        <v>7</v>
      </c>
      <c r="P39" s="43">
        <v>26</v>
      </c>
      <c r="Q39" s="15"/>
      <c r="R39" s="22" t="s">
        <v>7</v>
      </c>
      <c r="S39" s="43"/>
      <c r="T39" s="28">
        <f>K39+N39+Q39</f>
        <v>46</v>
      </c>
      <c r="U39" s="20" t="s">
        <v>7</v>
      </c>
      <c r="V39" s="28">
        <f>M39+P39+S39</f>
        <v>51</v>
      </c>
    </row>
    <row r="40" spans="1:22" ht="18.75" thickBot="1">
      <c r="A40" s="32">
        <v>0.5416666666666666</v>
      </c>
      <c r="B40" s="34" t="s">
        <v>54</v>
      </c>
      <c r="C40" s="48" t="str">
        <f>' Senioren Ü35 Teams'!O15</f>
        <v>MTV 1862 Wittenberg</v>
      </c>
      <c r="D40" s="31" t="s">
        <v>7</v>
      </c>
      <c r="E40" s="38" t="str">
        <f>' Senioren Ü35 Teams'!O16</f>
        <v>VSG Hannover</v>
      </c>
      <c r="F40" s="40" t="str">
        <f>' Senioren Ü35 Teams'!O6</f>
        <v>MTV 48 Hildesheim</v>
      </c>
      <c r="G40" s="40" t="str">
        <f>' Senioren Ü35 Teams'!O14</f>
        <v>VV Humann Essen</v>
      </c>
      <c r="H40" s="4">
        <v>1</v>
      </c>
      <c r="I40" s="31" t="s">
        <v>7</v>
      </c>
      <c r="J40" s="6">
        <v>2</v>
      </c>
      <c r="K40" s="4">
        <v>13</v>
      </c>
      <c r="L40" s="31" t="s">
        <v>7</v>
      </c>
      <c r="M40" s="6">
        <v>25</v>
      </c>
      <c r="N40" s="4">
        <v>25</v>
      </c>
      <c r="O40" s="31" t="s">
        <v>7</v>
      </c>
      <c r="P40" s="6">
        <v>20</v>
      </c>
      <c r="Q40" s="5">
        <v>13</v>
      </c>
      <c r="R40" s="31" t="s">
        <v>7</v>
      </c>
      <c r="S40" s="6">
        <v>15</v>
      </c>
      <c r="T40" s="28">
        <f>K40+N40+Q40</f>
        <v>51</v>
      </c>
      <c r="U40" s="20" t="s">
        <v>7</v>
      </c>
      <c r="V40" s="28">
        <f>M40+P40+S40</f>
        <v>60</v>
      </c>
    </row>
    <row r="41" spans="1:22" ht="18.75" thickBot="1">
      <c r="A41" s="32">
        <v>0.6041666666666666</v>
      </c>
      <c r="B41" s="40" t="s">
        <v>55</v>
      </c>
      <c r="C41" s="36" t="str">
        <f>' Senioren Ü35 Teams'!O16</f>
        <v>VSG Hannover</v>
      </c>
      <c r="D41" s="21" t="s">
        <v>7</v>
      </c>
      <c r="E41" s="39" t="str">
        <f>' Senioren Ü35 Teams'!O14</f>
        <v>VV Humann Essen</v>
      </c>
      <c r="F41" s="41" t="str">
        <f>' Senioren Ü35 Teams'!B15</f>
        <v>Oststeinbeker SV</v>
      </c>
      <c r="G41" s="41" t="str">
        <f>' Senioren Ü35 Teams'!O15</f>
        <v>MTV 1862 Wittenberg</v>
      </c>
      <c r="H41" s="17">
        <v>0</v>
      </c>
      <c r="I41" s="21" t="s">
        <v>7</v>
      </c>
      <c r="J41" s="19">
        <v>2</v>
      </c>
      <c r="K41" s="17">
        <v>14</v>
      </c>
      <c r="L41" s="21" t="s">
        <v>7</v>
      </c>
      <c r="M41" s="19">
        <v>25</v>
      </c>
      <c r="N41" s="17">
        <v>21</v>
      </c>
      <c r="O41" s="21" t="s">
        <v>7</v>
      </c>
      <c r="P41" s="19">
        <v>25</v>
      </c>
      <c r="Q41" s="44"/>
      <c r="R41" s="21" t="s">
        <v>7</v>
      </c>
      <c r="S41" s="19"/>
      <c r="T41" s="28">
        <f>K41+N41+Q41</f>
        <v>35</v>
      </c>
      <c r="U41" s="20" t="s">
        <v>7</v>
      </c>
      <c r="V41" s="28">
        <f>M41+P41+S41</f>
        <v>50</v>
      </c>
    </row>
    <row r="42" ht="18.75" thickBot="1">
      <c r="A42" s="33"/>
    </row>
    <row r="43" spans="1:19" ht="18.75" thickBot="1">
      <c r="A43" s="86" t="s">
        <v>32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5"/>
    </row>
    <row r="44" ht="18.75" thickBot="1"/>
    <row r="45" spans="1:19" ht="18.75" thickBot="1">
      <c r="A45" s="45" t="s">
        <v>21</v>
      </c>
      <c r="B45" s="46" t="s">
        <v>14</v>
      </c>
      <c r="C45" s="87" t="s">
        <v>16</v>
      </c>
      <c r="D45" s="87"/>
      <c r="E45" s="87"/>
      <c r="F45" s="81" t="s">
        <v>15</v>
      </c>
      <c r="G45" s="82"/>
      <c r="H45" s="88" t="s">
        <v>17</v>
      </c>
      <c r="I45" s="87"/>
      <c r="J45" s="89"/>
      <c r="K45" s="88" t="s">
        <v>18</v>
      </c>
      <c r="L45" s="87"/>
      <c r="M45" s="89"/>
      <c r="N45" s="88" t="s">
        <v>19</v>
      </c>
      <c r="O45" s="87"/>
      <c r="P45" s="89"/>
      <c r="Q45" s="87" t="s">
        <v>20</v>
      </c>
      <c r="R45" s="87"/>
      <c r="S45" s="89"/>
    </row>
    <row r="46" spans="1:19" ht="18.75" thickBot="1">
      <c r="A46" s="32">
        <v>0.6666666666666666</v>
      </c>
      <c r="B46" s="34" t="s">
        <v>23</v>
      </c>
      <c r="C46" s="57" t="s">
        <v>69</v>
      </c>
      <c r="D46" s="60" t="s">
        <v>7</v>
      </c>
      <c r="E46" s="57" t="s">
        <v>82</v>
      </c>
      <c r="F46" s="59" t="s">
        <v>80</v>
      </c>
      <c r="G46" s="59" t="s">
        <v>81</v>
      </c>
      <c r="H46" s="42">
        <v>2</v>
      </c>
      <c r="I46" s="22" t="s">
        <v>7</v>
      </c>
      <c r="J46" s="43">
        <v>1</v>
      </c>
      <c r="K46" s="42">
        <v>25</v>
      </c>
      <c r="L46" s="22" t="s">
        <v>7</v>
      </c>
      <c r="M46" s="43">
        <v>23</v>
      </c>
      <c r="N46" s="42">
        <v>24</v>
      </c>
      <c r="O46" s="22" t="s">
        <v>7</v>
      </c>
      <c r="P46" s="43">
        <v>26</v>
      </c>
      <c r="Q46" s="15">
        <v>15</v>
      </c>
      <c r="R46" s="22" t="s">
        <v>7</v>
      </c>
      <c r="S46" s="43">
        <v>13</v>
      </c>
    </row>
    <row r="47" spans="1:19" ht="18.75" thickBot="1">
      <c r="A47" s="47">
        <v>0.7291666666666666</v>
      </c>
      <c r="B47" s="40" t="s">
        <v>28</v>
      </c>
      <c r="C47" s="58" t="s">
        <v>79</v>
      </c>
      <c r="D47" s="31" t="s">
        <v>7</v>
      </c>
      <c r="E47" s="58" t="s">
        <v>70</v>
      </c>
      <c r="F47" s="62" t="s">
        <v>77</v>
      </c>
      <c r="G47" s="62" t="s">
        <v>78</v>
      </c>
      <c r="H47" s="4">
        <v>1</v>
      </c>
      <c r="I47" s="31" t="s">
        <v>7</v>
      </c>
      <c r="J47" s="6">
        <v>2</v>
      </c>
      <c r="K47" s="4">
        <v>25</v>
      </c>
      <c r="L47" s="31" t="s">
        <v>7</v>
      </c>
      <c r="M47" s="6">
        <v>16</v>
      </c>
      <c r="N47" s="4">
        <v>18</v>
      </c>
      <c r="O47" s="31" t="s">
        <v>7</v>
      </c>
      <c r="P47" s="6">
        <v>25</v>
      </c>
      <c r="Q47" s="5">
        <v>13</v>
      </c>
      <c r="R47" s="31" t="s">
        <v>7</v>
      </c>
      <c r="S47" s="6">
        <v>15</v>
      </c>
    </row>
    <row r="48" ht="18.75" thickBot="1"/>
    <row r="49" spans="1:19" ht="18.75" thickBot="1">
      <c r="A49" s="86" t="s">
        <v>33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5"/>
    </row>
    <row r="50" ht="18.75" thickBot="1"/>
    <row r="51" spans="1:19" ht="18.75" thickBot="1">
      <c r="A51" s="45" t="s">
        <v>21</v>
      </c>
      <c r="B51" s="46" t="s">
        <v>14</v>
      </c>
      <c r="C51" s="87" t="s">
        <v>16</v>
      </c>
      <c r="D51" s="87"/>
      <c r="E51" s="87"/>
      <c r="F51" s="81" t="s">
        <v>15</v>
      </c>
      <c r="G51" s="82"/>
      <c r="H51" s="88" t="s">
        <v>17</v>
      </c>
      <c r="I51" s="87"/>
      <c r="J51" s="89"/>
      <c r="K51" s="88" t="s">
        <v>18</v>
      </c>
      <c r="L51" s="87"/>
      <c r="M51" s="89"/>
      <c r="N51" s="88" t="s">
        <v>19</v>
      </c>
      <c r="O51" s="87"/>
      <c r="P51" s="89"/>
      <c r="Q51" s="87" t="s">
        <v>20</v>
      </c>
      <c r="R51" s="87"/>
      <c r="S51" s="89"/>
    </row>
    <row r="52" spans="1:19" ht="18.75" thickBot="1">
      <c r="A52" s="32">
        <v>0.3958333333333333</v>
      </c>
      <c r="B52" s="34" t="s">
        <v>36</v>
      </c>
      <c r="C52" s="57" t="s">
        <v>81</v>
      </c>
      <c r="D52" s="60" t="s">
        <v>7</v>
      </c>
      <c r="E52" s="57" t="s">
        <v>79</v>
      </c>
      <c r="F52" s="59" t="s">
        <v>77</v>
      </c>
      <c r="G52" s="59" t="s">
        <v>86</v>
      </c>
      <c r="H52" s="42">
        <v>2</v>
      </c>
      <c r="I52" s="22" t="s">
        <v>7</v>
      </c>
      <c r="J52" s="43">
        <v>0</v>
      </c>
      <c r="K52" s="42">
        <v>29</v>
      </c>
      <c r="L52" s="22" t="s">
        <v>7</v>
      </c>
      <c r="M52" s="43">
        <v>27</v>
      </c>
      <c r="N52" s="42">
        <v>25</v>
      </c>
      <c r="O52" s="22" t="s">
        <v>7</v>
      </c>
      <c r="P52" s="43">
        <v>20</v>
      </c>
      <c r="Q52" s="15"/>
      <c r="R52" s="22" t="s">
        <v>7</v>
      </c>
      <c r="S52" s="43"/>
    </row>
    <row r="53" spans="1:19" ht="18.75" thickBot="1">
      <c r="A53" s="47">
        <v>0.4583333333333333</v>
      </c>
      <c r="B53" s="40" t="s">
        <v>39</v>
      </c>
      <c r="C53" s="58" t="s">
        <v>80</v>
      </c>
      <c r="D53" s="61" t="s">
        <v>7</v>
      </c>
      <c r="E53" s="58" t="s">
        <v>88</v>
      </c>
      <c r="F53" s="62" t="s">
        <v>81</v>
      </c>
      <c r="G53" s="62" t="s">
        <v>79</v>
      </c>
      <c r="H53" s="4">
        <v>2</v>
      </c>
      <c r="I53" s="31" t="s">
        <v>7</v>
      </c>
      <c r="J53" s="6">
        <v>1</v>
      </c>
      <c r="K53" s="4">
        <v>21</v>
      </c>
      <c r="L53" s="31" t="s">
        <v>7</v>
      </c>
      <c r="M53" s="6">
        <v>25</v>
      </c>
      <c r="N53" s="4">
        <v>25</v>
      </c>
      <c r="O53" s="31" t="s">
        <v>7</v>
      </c>
      <c r="P53" s="6">
        <v>22</v>
      </c>
      <c r="Q53" s="5">
        <v>15</v>
      </c>
      <c r="R53" s="31" t="s">
        <v>7</v>
      </c>
      <c r="S53" s="6">
        <v>13</v>
      </c>
    </row>
    <row r="54" ht="18.75" thickBot="1"/>
    <row r="55" spans="1:19" ht="18.75" thickBot="1">
      <c r="A55" s="86" t="s">
        <v>34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/>
    </row>
    <row r="56" ht="18.75" thickBot="1"/>
    <row r="57" spans="1:19" ht="18.75" thickBot="1">
      <c r="A57" s="45" t="s">
        <v>21</v>
      </c>
      <c r="B57" s="46" t="s">
        <v>14</v>
      </c>
      <c r="C57" s="87" t="s">
        <v>16</v>
      </c>
      <c r="D57" s="87"/>
      <c r="E57" s="87"/>
      <c r="F57" s="81" t="s">
        <v>15</v>
      </c>
      <c r="G57" s="82"/>
      <c r="H57" s="88" t="s">
        <v>17</v>
      </c>
      <c r="I57" s="87"/>
      <c r="J57" s="89"/>
      <c r="K57" s="88" t="s">
        <v>18</v>
      </c>
      <c r="L57" s="87"/>
      <c r="M57" s="89"/>
      <c r="N57" s="88" t="s">
        <v>19</v>
      </c>
      <c r="O57" s="87"/>
      <c r="P57" s="89"/>
      <c r="Q57" s="87" t="s">
        <v>20</v>
      </c>
      <c r="R57" s="87"/>
      <c r="S57" s="89"/>
    </row>
    <row r="58" spans="1:19" ht="18.75" thickBot="1">
      <c r="A58" s="47">
        <v>0.5208333333333334</v>
      </c>
      <c r="B58" s="40" t="s">
        <v>43</v>
      </c>
      <c r="C58" s="58" t="s">
        <v>78</v>
      </c>
      <c r="D58" s="61" t="s">
        <v>7</v>
      </c>
      <c r="E58" s="58" t="s">
        <v>81</v>
      </c>
      <c r="F58" s="62" t="s">
        <v>80</v>
      </c>
      <c r="G58" s="62" t="s">
        <v>85</v>
      </c>
      <c r="H58" s="4">
        <v>0</v>
      </c>
      <c r="I58" s="31" t="s">
        <v>7</v>
      </c>
      <c r="J58" s="6">
        <v>2</v>
      </c>
      <c r="K58" s="4">
        <v>19</v>
      </c>
      <c r="L58" s="31" t="s">
        <v>7</v>
      </c>
      <c r="M58" s="6">
        <v>25</v>
      </c>
      <c r="N58" s="4">
        <v>25</v>
      </c>
      <c r="O58" s="31" t="s">
        <v>7</v>
      </c>
      <c r="P58" s="6">
        <v>27</v>
      </c>
      <c r="Q58" s="5"/>
      <c r="R58" s="31" t="s">
        <v>7</v>
      </c>
      <c r="S58" s="6"/>
    </row>
    <row r="60" ht="18.75" thickBot="1"/>
    <row r="61" spans="1:19" ht="38.25" thickBot="1">
      <c r="A61" s="90" t="s">
        <v>60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ht="18.75" thickBot="1"/>
    <row r="63" spans="1:19" ht="18.75" thickBot="1">
      <c r="A63" s="86" t="s">
        <v>31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5"/>
    </row>
    <row r="64" ht="18.75" thickBot="1"/>
    <row r="65" spans="1:19" ht="18.75" thickBot="1">
      <c r="A65" s="45" t="s">
        <v>21</v>
      </c>
      <c r="B65" s="46" t="s">
        <v>14</v>
      </c>
      <c r="C65" s="87" t="s">
        <v>16</v>
      </c>
      <c r="D65" s="87"/>
      <c r="E65" s="87"/>
      <c r="F65" s="81" t="s">
        <v>15</v>
      </c>
      <c r="G65" s="82"/>
      <c r="H65" s="88" t="s">
        <v>17</v>
      </c>
      <c r="I65" s="87"/>
      <c r="J65" s="89"/>
      <c r="K65" s="88" t="s">
        <v>18</v>
      </c>
      <c r="L65" s="87"/>
      <c r="M65" s="89"/>
      <c r="N65" s="88" t="s">
        <v>19</v>
      </c>
      <c r="O65" s="87"/>
      <c r="P65" s="89"/>
      <c r="Q65" s="87" t="s">
        <v>20</v>
      </c>
      <c r="R65" s="87"/>
      <c r="S65" s="89"/>
    </row>
    <row r="66" spans="1:22" ht="18.75" thickBot="1">
      <c r="A66" s="32">
        <v>0.4166666666666667</v>
      </c>
      <c r="B66" s="34" t="s">
        <v>56</v>
      </c>
      <c r="C66" s="35" t="str">
        <f>' Senioren Ü35 Teams'!B14</f>
        <v>TuS Durmersheim</v>
      </c>
      <c r="D66" s="22" t="s">
        <v>7</v>
      </c>
      <c r="E66" s="37" t="str">
        <f>' Senioren Ü35 Teams'!B15</f>
        <v>Oststeinbeker SV</v>
      </c>
      <c r="F66" s="34" t="str">
        <f>' Senioren Ü35 Teams'!O16</f>
        <v>VSG Hannover</v>
      </c>
      <c r="G66" s="34" t="str">
        <f>' Senioren Ü35 Teams'!B16</f>
        <v>TB Regenstauf</v>
      </c>
      <c r="H66" s="42">
        <v>0</v>
      </c>
      <c r="I66" s="22" t="s">
        <v>7</v>
      </c>
      <c r="J66" s="43">
        <v>2</v>
      </c>
      <c r="K66" s="42">
        <v>16</v>
      </c>
      <c r="L66" s="22" t="s">
        <v>7</v>
      </c>
      <c r="M66" s="43">
        <v>25</v>
      </c>
      <c r="N66" s="42">
        <v>23</v>
      </c>
      <c r="O66" s="22" t="s">
        <v>7</v>
      </c>
      <c r="P66" s="43">
        <v>25</v>
      </c>
      <c r="Q66" s="15"/>
      <c r="R66" s="22" t="s">
        <v>7</v>
      </c>
      <c r="S66" s="43"/>
      <c r="T66" s="28">
        <f>K66+N66+Q66</f>
        <v>39</v>
      </c>
      <c r="U66" s="20" t="s">
        <v>7</v>
      </c>
      <c r="V66" s="28">
        <f>M66+P66+S66</f>
        <v>50</v>
      </c>
    </row>
    <row r="67" spans="1:22" ht="18.75" thickBot="1">
      <c r="A67" s="32">
        <v>0.4791666666666667</v>
      </c>
      <c r="B67" s="34" t="s">
        <v>57</v>
      </c>
      <c r="C67" s="35" t="str">
        <f>' Senioren Ü35 Teams'!B15</f>
        <v>Oststeinbeker SV</v>
      </c>
      <c r="D67" s="22" t="s">
        <v>7</v>
      </c>
      <c r="E67" s="37" t="str">
        <f>' Senioren Ü35 Teams'!B16</f>
        <v>TB Regenstauf</v>
      </c>
      <c r="F67" s="34" t="str">
        <f>' Senioren Ü35 Teams'!B7</f>
        <v>SVC Nordhausen</v>
      </c>
      <c r="G67" s="34" t="str">
        <f>' Senioren Ü35 Teams'!B14</f>
        <v>TuS Durmersheim</v>
      </c>
      <c r="H67" s="42">
        <v>2</v>
      </c>
      <c r="I67" s="22" t="s">
        <v>7</v>
      </c>
      <c r="J67" s="43">
        <v>0</v>
      </c>
      <c r="K67" s="42">
        <v>25</v>
      </c>
      <c r="L67" s="22" t="s">
        <v>7</v>
      </c>
      <c r="M67" s="43">
        <v>18</v>
      </c>
      <c r="N67" s="42">
        <v>25</v>
      </c>
      <c r="O67" s="22" t="s">
        <v>7</v>
      </c>
      <c r="P67" s="43">
        <v>17</v>
      </c>
      <c r="Q67" s="15"/>
      <c r="R67" s="22" t="s">
        <v>7</v>
      </c>
      <c r="S67" s="43"/>
      <c r="T67" s="28">
        <f>K67+N67+Q67</f>
        <v>50</v>
      </c>
      <c r="U67" s="20" t="s">
        <v>7</v>
      </c>
      <c r="V67" s="28">
        <f>M67+P67+S67</f>
        <v>35</v>
      </c>
    </row>
    <row r="68" spans="1:22" ht="18.75" thickBot="1">
      <c r="A68" s="32">
        <v>0.5416666666666666</v>
      </c>
      <c r="B68" s="34" t="s">
        <v>58</v>
      </c>
      <c r="C68" s="48" t="str">
        <f>' Senioren Ü35 Teams'!B16</f>
        <v>TB Regenstauf</v>
      </c>
      <c r="D68" s="31" t="s">
        <v>7</v>
      </c>
      <c r="E68" s="38" t="str">
        <f>' Senioren Ü35 Teams'!B14</f>
        <v>TuS Durmersheim</v>
      </c>
      <c r="F68" s="40" t="str">
        <f>' Senioren Ü35 Teams'!O7</f>
        <v>TSG Elgershausen</v>
      </c>
      <c r="G68" s="40" t="str">
        <f>' Senioren Ü35 Teams'!B15</f>
        <v>Oststeinbeker SV</v>
      </c>
      <c r="H68" s="4">
        <v>2</v>
      </c>
      <c r="I68" s="31" t="s">
        <v>7</v>
      </c>
      <c r="J68" s="6">
        <v>1</v>
      </c>
      <c r="K68" s="4">
        <v>31</v>
      </c>
      <c r="L68" s="31" t="s">
        <v>7</v>
      </c>
      <c r="M68" s="6">
        <v>29</v>
      </c>
      <c r="N68" s="4">
        <v>17</v>
      </c>
      <c r="O68" s="31" t="s">
        <v>7</v>
      </c>
      <c r="P68" s="6">
        <v>25</v>
      </c>
      <c r="Q68" s="5">
        <v>15</v>
      </c>
      <c r="R68" s="31" t="s">
        <v>7</v>
      </c>
      <c r="S68" s="6">
        <v>10</v>
      </c>
      <c r="T68" s="28">
        <f>K68+N68+Q68</f>
        <v>63</v>
      </c>
      <c r="U68" s="20" t="s">
        <v>7</v>
      </c>
      <c r="V68" s="28">
        <f>M68+P68+S68</f>
        <v>64</v>
      </c>
    </row>
    <row r="69" spans="1:22" ht="18.75" thickBot="1">
      <c r="A69" s="32">
        <v>0.6041666666666666</v>
      </c>
      <c r="B69" s="40" t="s">
        <v>59</v>
      </c>
      <c r="C69" s="36" t="str">
        <f>' Senioren Ü35 Teams'!O7</f>
        <v>TSG Elgershausen</v>
      </c>
      <c r="D69" s="21" t="s">
        <v>7</v>
      </c>
      <c r="E69" s="39" t="str">
        <f>' Senioren Ü35 Teams'!O5</f>
        <v>TuB Bocholt</v>
      </c>
      <c r="F69" s="41" t="str">
        <f>' Senioren Ü35 Teams'!B16</f>
        <v>TB Regenstauf</v>
      </c>
      <c r="G69" s="41" t="str">
        <f>' Senioren Ü35 Teams'!O6</f>
        <v>MTV 48 Hildesheim</v>
      </c>
      <c r="H69" s="17">
        <v>2</v>
      </c>
      <c r="I69" s="21" t="s">
        <v>7</v>
      </c>
      <c r="J69" s="19">
        <v>1</v>
      </c>
      <c r="K69" s="17">
        <v>25</v>
      </c>
      <c r="L69" s="21" t="s">
        <v>7</v>
      </c>
      <c r="M69" s="19">
        <v>19</v>
      </c>
      <c r="N69" s="17">
        <v>18</v>
      </c>
      <c r="O69" s="21" t="s">
        <v>7</v>
      </c>
      <c r="P69" s="19">
        <v>25</v>
      </c>
      <c r="Q69" s="44">
        <v>15</v>
      </c>
      <c r="R69" s="21" t="s">
        <v>7</v>
      </c>
      <c r="S69" s="19">
        <v>9</v>
      </c>
      <c r="T69" s="28">
        <f>K69+N69+Q69</f>
        <v>58</v>
      </c>
      <c r="U69" s="20" t="s">
        <v>7</v>
      </c>
      <c r="V69" s="28">
        <f>M69+P69+S69</f>
        <v>53</v>
      </c>
    </row>
    <row r="70" ht="18.75" thickBot="1">
      <c r="A70" s="33"/>
    </row>
    <row r="71" spans="1:19" ht="18.75" thickBot="1">
      <c r="A71" s="86" t="s">
        <v>32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5"/>
    </row>
    <row r="72" ht="18.75" thickBot="1"/>
    <row r="73" spans="1:19" ht="18.75" thickBot="1">
      <c r="A73" s="45" t="s">
        <v>21</v>
      </c>
      <c r="B73" s="46" t="s">
        <v>14</v>
      </c>
      <c r="C73" s="87" t="s">
        <v>16</v>
      </c>
      <c r="D73" s="87"/>
      <c r="E73" s="87"/>
      <c r="F73" s="81" t="s">
        <v>15</v>
      </c>
      <c r="G73" s="82"/>
      <c r="H73" s="88" t="s">
        <v>17</v>
      </c>
      <c r="I73" s="87"/>
      <c r="J73" s="89"/>
      <c r="K73" s="88" t="s">
        <v>18</v>
      </c>
      <c r="L73" s="87"/>
      <c r="M73" s="89"/>
      <c r="N73" s="88" t="s">
        <v>19</v>
      </c>
      <c r="O73" s="87"/>
      <c r="P73" s="89"/>
      <c r="Q73" s="87" t="s">
        <v>20</v>
      </c>
      <c r="R73" s="87"/>
      <c r="S73" s="89"/>
    </row>
    <row r="74" spans="1:19" ht="18.75" thickBot="1">
      <c r="A74" s="32">
        <v>0.6666666666666666</v>
      </c>
      <c r="B74" s="34" t="s">
        <v>29</v>
      </c>
      <c r="C74" s="57" t="s">
        <v>83</v>
      </c>
      <c r="D74" s="60" t="s">
        <v>7</v>
      </c>
      <c r="E74" s="57" t="s">
        <v>84</v>
      </c>
      <c r="F74" s="59" t="s">
        <v>68</v>
      </c>
      <c r="G74" s="59" t="s">
        <v>85</v>
      </c>
      <c r="H74" s="42">
        <v>2</v>
      </c>
      <c r="I74" s="22" t="s">
        <v>7</v>
      </c>
      <c r="J74" s="43">
        <v>0</v>
      </c>
      <c r="K74" s="42">
        <v>25</v>
      </c>
      <c r="L74" s="22" t="s">
        <v>7</v>
      </c>
      <c r="M74" s="43">
        <v>18</v>
      </c>
      <c r="N74" s="42">
        <v>25</v>
      </c>
      <c r="O74" s="22" t="s">
        <v>7</v>
      </c>
      <c r="P74" s="43">
        <v>18</v>
      </c>
      <c r="Q74" s="15"/>
      <c r="R74" s="22" t="s">
        <v>7</v>
      </c>
      <c r="S74" s="43"/>
    </row>
    <row r="75" spans="1:19" ht="18.75" thickBot="1">
      <c r="A75" s="47">
        <v>0.7291666666666666</v>
      </c>
      <c r="B75" s="40" t="s">
        <v>30</v>
      </c>
      <c r="C75" s="58" t="s">
        <v>68</v>
      </c>
      <c r="D75" s="61" t="s">
        <v>7</v>
      </c>
      <c r="E75" s="58" t="s">
        <v>85</v>
      </c>
      <c r="F75" s="62" t="s">
        <v>83</v>
      </c>
      <c r="G75" s="62" t="s">
        <v>84</v>
      </c>
      <c r="H75" s="4">
        <v>2</v>
      </c>
      <c r="I75" s="31" t="s">
        <v>7</v>
      </c>
      <c r="J75" s="6">
        <v>1</v>
      </c>
      <c r="K75" s="4">
        <v>26</v>
      </c>
      <c r="L75" s="31" t="s">
        <v>7</v>
      </c>
      <c r="M75" s="6">
        <v>28</v>
      </c>
      <c r="N75" s="4">
        <v>26</v>
      </c>
      <c r="O75" s="31" t="s">
        <v>7</v>
      </c>
      <c r="P75" s="6">
        <v>24</v>
      </c>
      <c r="Q75" s="5">
        <v>15</v>
      </c>
      <c r="R75" s="31" t="s">
        <v>7</v>
      </c>
      <c r="S75" s="6">
        <v>9</v>
      </c>
    </row>
    <row r="76" ht="18.75" thickBot="1"/>
    <row r="77" spans="1:19" ht="18.75" thickBot="1">
      <c r="A77" s="86" t="s">
        <v>34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5"/>
    </row>
    <row r="78" ht="18.75" thickBot="1"/>
    <row r="79" spans="1:19" ht="18.75" thickBot="1">
      <c r="A79" s="45" t="s">
        <v>21</v>
      </c>
      <c r="B79" s="46" t="s">
        <v>14</v>
      </c>
      <c r="C79" s="87" t="s">
        <v>16</v>
      </c>
      <c r="D79" s="87"/>
      <c r="E79" s="87"/>
      <c r="F79" s="81" t="s">
        <v>15</v>
      </c>
      <c r="G79" s="82"/>
      <c r="H79" s="88" t="s">
        <v>17</v>
      </c>
      <c r="I79" s="87"/>
      <c r="J79" s="89"/>
      <c r="K79" s="88" t="s">
        <v>18</v>
      </c>
      <c r="L79" s="87"/>
      <c r="M79" s="89"/>
      <c r="N79" s="88" t="s">
        <v>19</v>
      </c>
      <c r="O79" s="87"/>
      <c r="P79" s="89"/>
      <c r="Q79" s="87" t="s">
        <v>20</v>
      </c>
      <c r="R79" s="87"/>
      <c r="S79" s="89"/>
    </row>
    <row r="80" spans="1:19" ht="18.75" thickBot="1">
      <c r="A80" s="32">
        <v>0.3958333333333333</v>
      </c>
      <c r="B80" s="34" t="s">
        <v>37</v>
      </c>
      <c r="C80" s="57" t="s">
        <v>84</v>
      </c>
      <c r="D80" s="22" t="s">
        <v>7</v>
      </c>
      <c r="E80" s="57" t="s">
        <v>85</v>
      </c>
      <c r="F80" s="59" t="s">
        <v>83</v>
      </c>
      <c r="G80" s="59" t="s">
        <v>87</v>
      </c>
      <c r="H80" s="42">
        <v>2</v>
      </c>
      <c r="I80" s="22" t="s">
        <v>7</v>
      </c>
      <c r="J80" s="43">
        <v>0</v>
      </c>
      <c r="K80" s="42">
        <v>25</v>
      </c>
      <c r="L80" s="22" t="s">
        <v>7</v>
      </c>
      <c r="M80" s="43">
        <v>22</v>
      </c>
      <c r="N80" s="42">
        <v>25</v>
      </c>
      <c r="O80" s="22" t="s">
        <v>7</v>
      </c>
      <c r="P80" s="43">
        <v>22</v>
      </c>
      <c r="Q80" s="15"/>
      <c r="R80" s="22" t="s">
        <v>7</v>
      </c>
      <c r="S80" s="43"/>
    </row>
    <row r="81" spans="1:19" ht="18.75" thickBot="1">
      <c r="A81" s="47">
        <v>0.4583333333333333</v>
      </c>
      <c r="B81" s="40" t="s">
        <v>40</v>
      </c>
      <c r="C81" s="58" t="s">
        <v>83</v>
      </c>
      <c r="D81" s="31" t="s">
        <v>7</v>
      </c>
      <c r="E81" s="58" t="s">
        <v>87</v>
      </c>
      <c r="F81" s="62" t="s">
        <v>84</v>
      </c>
      <c r="G81" s="62" t="s">
        <v>85</v>
      </c>
      <c r="H81" s="4">
        <v>0</v>
      </c>
      <c r="I81" s="31" t="s">
        <v>7</v>
      </c>
      <c r="J81" s="6">
        <v>2</v>
      </c>
      <c r="K81" s="4">
        <v>25</v>
      </c>
      <c r="L81" s="31" t="s">
        <v>7</v>
      </c>
      <c r="M81" s="6">
        <v>18</v>
      </c>
      <c r="N81" s="4">
        <v>25</v>
      </c>
      <c r="O81" s="31" t="s">
        <v>7</v>
      </c>
      <c r="P81" s="6">
        <v>21</v>
      </c>
      <c r="Q81" s="5"/>
      <c r="R81" s="31" t="s">
        <v>7</v>
      </c>
      <c r="S81" s="6"/>
    </row>
    <row r="82" spans="1:19" ht="18.75" thickBot="1">
      <c r="A82" s="32">
        <v>0.5208333333333334</v>
      </c>
      <c r="B82" s="40" t="s">
        <v>41</v>
      </c>
      <c r="C82" s="58" t="s">
        <v>82</v>
      </c>
      <c r="D82" s="61" t="s">
        <v>7</v>
      </c>
      <c r="E82" s="58" t="s">
        <v>79</v>
      </c>
      <c r="F82" s="62" t="s">
        <v>87</v>
      </c>
      <c r="G82" s="62" t="s">
        <v>83</v>
      </c>
      <c r="H82" s="4">
        <v>2</v>
      </c>
      <c r="I82" s="31" t="s">
        <v>7</v>
      </c>
      <c r="J82" s="6">
        <v>0</v>
      </c>
      <c r="K82" s="4">
        <v>25</v>
      </c>
      <c r="L82" s="31" t="s">
        <v>7</v>
      </c>
      <c r="M82" s="6">
        <v>16</v>
      </c>
      <c r="N82" s="4">
        <v>25</v>
      </c>
      <c r="O82" s="31" t="s">
        <v>7</v>
      </c>
      <c r="P82" s="6">
        <v>20</v>
      </c>
      <c r="Q82" s="5"/>
      <c r="R82" s="31" t="s">
        <v>7</v>
      </c>
      <c r="S82" s="6"/>
    </row>
  </sheetData>
  <mergeCells count="81">
    <mergeCell ref="H5:J5"/>
    <mergeCell ref="K5:M5"/>
    <mergeCell ref="N5:P5"/>
    <mergeCell ref="A17:S17"/>
    <mergeCell ref="C5:E5"/>
    <mergeCell ref="F13:G13"/>
    <mergeCell ref="F5:G5"/>
    <mergeCell ref="C19:E19"/>
    <mergeCell ref="H19:J19"/>
    <mergeCell ref="K19:M19"/>
    <mergeCell ref="N19:P19"/>
    <mergeCell ref="F19:G19"/>
    <mergeCell ref="Q19:S19"/>
    <mergeCell ref="A1:S1"/>
    <mergeCell ref="A3:S3"/>
    <mergeCell ref="C13:E13"/>
    <mergeCell ref="H13:J13"/>
    <mergeCell ref="K13:M13"/>
    <mergeCell ref="N13:P13"/>
    <mergeCell ref="Q13:S13"/>
    <mergeCell ref="A11:S11"/>
    <mergeCell ref="Q5:S5"/>
    <mergeCell ref="A23:S23"/>
    <mergeCell ref="C25:E25"/>
    <mergeCell ref="H25:J25"/>
    <mergeCell ref="K25:M25"/>
    <mergeCell ref="N25:P25"/>
    <mergeCell ref="Q25:S25"/>
    <mergeCell ref="F25:G25"/>
    <mergeCell ref="A33:S33"/>
    <mergeCell ref="A35:S35"/>
    <mergeCell ref="C37:E37"/>
    <mergeCell ref="H37:J37"/>
    <mergeCell ref="K37:M37"/>
    <mergeCell ref="N37:P37"/>
    <mergeCell ref="Q37:S37"/>
    <mergeCell ref="F37:G37"/>
    <mergeCell ref="A43:S43"/>
    <mergeCell ref="C45:E45"/>
    <mergeCell ref="H45:J45"/>
    <mergeCell ref="K45:M45"/>
    <mergeCell ref="N45:P45"/>
    <mergeCell ref="Q45:S45"/>
    <mergeCell ref="F45:G45"/>
    <mergeCell ref="A49:S49"/>
    <mergeCell ref="C51:E51"/>
    <mergeCell ref="H51:J51"/>
    <mergeCell ref="K51:M51"/>
    <mergeCell ref="N51:P51"/>
    <mergeCell ref="Q51:S51"/>
    <mergeCell ref="F51:G51"/>
    <mergeCell ref="A55:S55"/>
    <mergeCell ref="C57:E57"/>
    <mergeCell ref="H57:J57"/>
    <mergeCell ref="K57:M57"/>
    <mergeCell ref="N57:P57"/>
    <mergeCell ref="Q57:S57"/>
    <mergeCell ref="K73:M73"/>
    <mergeCell ref="N73:P73"/>
    <mergeCell ref="Q73:S73"/>
    <mergeCell ref="A61:S61"/>
    <mergeCell ref="A63:S63"/>
    <mergeCell ref="C65:E65"/>
    <mergeCell ref="H65:J65"/>
    <mergeCell ref="K65:M65"/>
    <mergeCell ref="N65:P65"/>
    <mergeCell ref="Q65:S65"/>
    <mergeCell ref="A28:S28"/>
    <mergeCell ref="A77:S77"/>
    <mergeCell ref="C79:E79"/>
    <mergeCell ref="H79:J79"/>
    <mergeCell ref="K79:M79"/>
    <mergeCell ref="N79:P79"/>
    <mergeCell ref="Q79:S79"/>
    <mergeCell ref="A71:S71"/>
    <mergeCell ref="C73:E73"/>
    <mergeCell ref="H73:J73"/>
    <mergeCell ref="F65:G65"/>
    <mergeCell ref="F73:G73"/>
    <mergeCell ref="F79:G79"/>
    <mergeCell ref="F57:G57"/>
  </mergeCells>
  <printOptions/>
  <pageMargins left="0.5" right="0.26" top="0.58" bottom="0.59" header="0.26" footer="0.3"/>
  <pageSetup fitToHeight="1" fitToWidth="1" horizontalDpi="300" verticalDpi="300" orientation="portrait" paperSize="9" scale="48" r:id="rId1"/>
  <headerFooter alignWithMargins="0">
    <oddHeader>&amp;L&amp;"Arial,Fett"&amp;14&amp;A</oddHeader>
    <oddFooter>&amp;L&amp;Z&amp;F
&amp;A</oddFooter>
  </headerFooter>
  <rowBreaks count="2" manualBreakCount="2">
    <brk id="31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8" sqref="A8"/>
    </sheetView>
  </sheetViews>
  <sheetFormatPr defaultColWidth="11.421875" defaultRowHeight="12.75"/>
  <sheetData>
    <row r="1" ht="12.75">
      <c r="A1" s="50" t="s">
        <v>24</v>
      </c>
    </row>
    <row r="2" ht="12.75">
      <c r="A2" s="50" t="s">
        <v>25</v>
      </c>
    </row>
    <row r="3" ht="12.75">
      <c r="A3" s="50" t="s">
        <v>26</v>
      </c>
    </row>
    <row r="4" ht="12.75">
      <c r="A4" s="50"/>
    </row>
    <row r="5" ht="12.75">
      <c r="A5" s="50" t="s">
        <v>74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Kohn</dc:creator>
  <cp:keywords/>
  <dc:description/>
  <cp:lastModifiedBy>DSM2012</cp:lastModifiedBy>
  <cp:lastPrinted>2012-05-17T14:46:53Z</cp:lastPrinted>
  <dcterms:created xsi:type="dcterms:W3CDTF">2012-04-22T09:58:47Z</dcterms:created>
  <dcterms:modified xsi:type="dcterms:W3CDTF">2012-05-27T15:18:32Z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